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3.xml" ContentType="application/vnd.openxmlformats-officedocument.drawing+xml"/>
  <Override PartName="/xl/tables/table26.xml" ContentType="application/vnd.openxmlformats-officedocument.spreadsheetml.tab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tables/table27.xml" ContentType="application/vnd.openxmlformats-officedocument.spreadsheetml.table+xml"/>
  <Override PartName="/xl/comments2.xml" ContentType="application/vnd.openxmlformats-officedocument.spreadsheetml.comments+xml"/>
  <Override PartName="/xl/tables/table28.xml" ContentType="application/vnd.openxmlformats-officedocument.spreadsheetml.table+xml"/>
  <Override PartName="/xl/queryTables/queryTable1.xml" ContentType="application/vnd.openxmlformats-officedocument.spreadsheetml.queryTable+xml"/>
  <Override PartName="/xl/tables/table29.xml" ContentType="application/vnd.openxmlformats-officedocument.spreadsheetml.table+xml"/>
  <Override PartName="/xl/queryTables/queryTable2.xml" ContentType="application/vnd.openxmlformats-officedocument.spreadsheetml.query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B543A9D7-AB12-4D02-A9C7-E72EFC4AF742}" xr6:coauthVersionLast="47" xr6:coauthVersionMax="47" xr10:uidLastSave="{00000000-0000-0000-0000-000000000000}"/>
  <bookViews>
    <workbookView xWindow="1950" yWindow="1950" windowWidth="14400" windowHeight="8145" tabRatio="784" firstSheet="23" activeTab="23" xr2:uid="{E323580F-BA6C-4B84-B6AE-37369F84C9DC}"/>
  </bookViews>
  <sheets>
    <sheet name="Suelo" sheetId="29" state="hidden" r:id="rId1"/>
    <sheet name="Político - Administrativo" sheetId="28" state="hidden" r:id="rId2"/>
    <sheet name="Población a reasentar" sheetId="27" state="hidden" r:id="rId3"/>
    <sheet name="Oceanográfico" sheetId="26" state="hidden" r:id="rId4"/>
    <sheet name="Hidrológico" sheetId="25" state="hidden" r:id="rId5"/>
    <sheet name="Hidrogeológico" sheetId="24" state="hidden" r:id="rId6"/>
    <sheet name="Geotecnia" sheetId="23" state="hidden" r:id="rId7"/>
    <sheet name="Geomorfológico" sheetId="22" state="hidden" r:id="rId8"/>
    <sheet name="Geológico" sheetId="21" state="hidden" r:id="rId9"/>
    <sheet name="Flora" sheetId="20" state="hidden" r:id="rId10"/>
    <sheet name="Fauna - Hidrobiota" sheetId="19" state="hidden" r:id="rId11"/>
    <sheet name="Fauna" sheetId="18" state="hidden" r:id="rId12"/>
    <sheet name="Espacial" sheetId="17" state="hidden" r:id="rId13"/>
    <sheet name="Ecosistema" sheetId="16" state="hidden" r:id="rId14"/>
    <sheet name="Económico" sheetId="15" state="hidden" r:id="rId15"/>
    <sheet name="Demográfico" sheetId="14" state="hidden" r:id="rId16"/>
    <sheet name="Cultural" sheetId="13" state="hidden" r:id="rId17"/>
    <sheet name="Cobertura" sheetId="12" state="hidden" r:id="rId18"/>
    <sheet name="Atmosférico" sheetId="11" state="hidden" r:id="rId19"/>
    <sheet name="SOCIO-ECONÓMICO" sheetId="10" state="hidden" r:id="rId20"/>
    <sheet name="BIÓTICO" sheetId="9" state="hidden" r:id="rId21"/>
    <sheet name="ABIÓTICO" sheetId="8" state="hidden" r:id="rId22"/>
    <sheet name="MEDIO" sheetId="7" state="hidden" r:id="rId23"/>
    <sheet name="MENU" sheetId="58" r:id="rId24"/>
    <sheet name="DATOS INICIALES" sheetId="68" r:id="rId25"/>
    <sheet name="SP" sheetId="1" r:id="rId26"/>
    <sheet name="CP" sheetId="43" r:id="rId27"/>
    <sheet name="MATRIZ_TOTAL" sheetId="64" state="hidden" r:id="rId28"/>
    <sheet name="Impactos_Total" sheetId="73" state="hidden" r:id="rId29"/>
    <sheet name="Atributo_SI" sheetId="41" state="hidden" r:id="rId30"/>
    <sheet name="Atributo_RV" sheetId="40" state="hidden" r:id="rId31"/>
    <sheet name="Atributo_PR" sheetId="39" state="hidden" r:id="rId32"/>
    <sheet name="Atributo_PE" sheetId="38" state="hidden" r:id="rId33"/>
    <sheet name="Atributo_N" sheetId="37" state="hidden" r:id="rId34"/>
    <sheet name="Atributo_MO" sheetId="36" state="hidden" r:id="rId35"/>
    <sheet name="Atributo_MC" sheetId="35" state="hidden" r:id="rId36"/>
    <sheet name="Atributo_IN" sheetId="34" state="hidden" r:id="rId37"/>
    <sheet name="Atributo_EX" sheetId="33" state="hidden" r:id="rId38"/>
    <sheet name="Atributo_EF" sheetId="32" state="hidden" r:id="rId39"/>
    <sheet name="Atributo_AC" sheetId="31" state="hidden" r:id="rId40"/>
  </sheets>
  <definedNames>
    <definedName name="DatosExternos_1" localSheetId="39" hidden="1">Atributo_AC!$A$1:$B$3</definedName>
    <definedName name="DatosExternos_1" localSheetId="28" hidden="1">Impactos_Total!$A$1:$G$31</definedName>
    <definedName name="DatosExternos_1" localSheetId="27" hidden="1">MATRIZ_TOTAL!$A$1:$S$81</definedName>
    <definedName name="DatosExternos_1" localSheetId="22" hidden="1">MEDIO!$A$1:$A$4</definedName>
    <definedName name="DatosExternos_10" localSheetId="30" hidden="1">Atributo_RV!$A$1:$B$5</definedName>
    <definedName name="DatosExternos_10" localSheetId="13" hidden="1">Ecosistema!$A$1:$A$3</definedName>
    <definedName name="DatosExternos_11" localSheetId="29" hidden="1">Atributo_SI!$A$1:$B$4</definedName>
    <definedName name="DatosExternos_11" localSheetId="12" hidden="1">Espacial!$A$1:$A$3</definedName>
    <definedName name="DatosExternos_12" localSheetId="11" hidden="1">Fauna!$A$1:$A$2</definedName>
    <definedName name="DatosExternos_13" localSheetId="10" hidden="1">'Fauna - Hidrobiota'!$A$1:$A$2</definedName>
    <definedName name="DatosExternos_14" localSheetId="9" hidden="1">Flora!$A$1:$A$2</definedName>
    <definedName name="DatosExternos_15" localSheetId="8" hidden="1">Geológico!$A$1:$A$2</definedName>
    <definedName name="DatosExternos_16" localSheetId="7" hidden="1">Geomorfológico!$A$1:$A$2</definedName>
    <definedName name="DatosExternos_17" localSheetId="6" hidden="1">Geotecnia!$A$1:$A$2</definedName>
    <definedName name="DatosExternos_18" localSheetId="5" hidden="1">Hidrogeológico!$A$1:$A$3</definedName>
    <definedName name="DatosExternos_19" localSheetId="4" hidden="1">Hidrológico!$A$1:$A$4</definedName>
    <definedName name="DatosExternos_2" localSheetId="21" hidden="1">ABIÓTICO!$A$1:$A$9</definedName>
    <definedName name="DatosExternos_2" localSheetId="38" hidden="1">Atributo_EF!$A$1:$B$3</definedName>
    <definedName name="DatosExternos_20" localSheetId="3" hidden="1">Oceanográfico!$A$1:$A$3</definedName>
    <definedName name="DatosExternos_21" localSheetId="2" hidden="1">'Población a reasentar'!$A$1:$A$2</definedName>
    <definedName name="DatosExternos_22" localSheetId="1" hidden="1">'Político - Administrativo'!$A$1:$A$2</definedName>
    <definedName name="DatosExternos_23" localSheetId="0" hidden="1">Suelo!$A$1:$A$2</definedName>
    <definedName name="DatosExternos_3" localSheetId="37" hidden="1">Atributo_EX!$A$1:$B$6</definedName>
    <definedName name="DatosExternos_3" localSheetId="20" hidden="1">BIÓTICO!$A$1:$A$8</definedName>
    <definedName name="DatosExternos_4" localSheetId="36" hidden="1">Atributo_IN!$A$1:$B$6</definedName>
    <definedName name="DatosExternos_4" localSheetId="19" hidden="1">'SOCIO-ECONÓMICO'!$A$1:$A$10</definedName>
    <definedName name="DatosExternos_5" localSheetId="18" hidden="1">Atmosférico!$A$1:$A$6</definedName>
    <definedName name="DatosExternos_5" localSheetId="35" hidden="1">Atributo_MC!$A$1:$B$7</definedName>
    <definedName name="DatosExternos_6" localSheetId="34" hidden="1">Atributo_MO!$A$1:$B$6</definedName>
    <definedName name="DatosExternos_6" localSheetId="17" hidden="1">'Cobertura'!$A$1:$A$2</definedName>
    <definedName name="DatosExternos_7" localSheetId="33" hidden="1">Atributo_N!$A$1:$B$3</definedName>
    <definedName name="DatosExternos_7" localSheetId="16" hidden="1">'Cultural'!$A$1:$A$3</definedName>
    <definedName name="DatosExternos_8" localSheetId="32" hidden="1">Atributo_PE!$A$1:$B$6</definedName>
    <definedName name="DatosExternos_8" localSheetId="15" hidden="1">Demográfico!$A$1:$A$2</definedName>
    <definedName name="DatosExternos_9" localSheetId="31" hidden="1">Atributo_PR!$A$1:$B$4</definedName>
    <definedName name="DatosExternos_9" localSheetId="14" hidden="1">Económico!$A$1:$A$2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mpactos_TB_1f7fb46c-f84f-4797-8fb1-2aefad90347a" name="Impactos_TB" connection="Consulta - Impactos_TB"/>
          <x15:modelTable id="Componentes_TB_3702e4be-c53b-4e54-8315-c5b97dc76f1b" name="Componentes_TB" connection="Consulta - Componentes_TB"/>
          <x15:modelTable id="Medio_TB_13b08f0b-e2d4-4972-a64a-316236752d27" name="Medio_TB" connection="Consulta - Medio_TB"/>
        </x15:modelTables>
        <x15:modelRelationships>
          <x15:modelRelationship fromTable="Impactos_TB" fromColumn="ID_COMPONENTE" toTable="Componentes_TB" toColumn="ID_COMPONENTE"/>
          <x15:modelRelationship fromTable="Componentes_TB" fromColumn="ID_MEDIO" toTable="Medio_TB" toColumn="ID_MEDI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64" l="1"/>
  <c r="T3" i="64"/>
  <c r="T4" i="64"/>
  <c r="T5" i="64"/>
  <c r="T6" i="64"/>
  <c r="T7" i="64"/>
  <c r="T8" i="64"/>
  <c r="T9" i="64"/>
  <c r="T10" i="64"/>
  <c r="T11" i="64"/>
  <c r="T12" i="64"/>
  <c r="T13" i="64"/>
  <c r="T14" i="64"/>
  <c r="T15" i="64"/>
  <c r="T16" i="64"/>
  <c r="T17" i="64"/>
  <c r="T18" i="64"/>
  <c r="T19" i="64"/>
  <c r="T20" i="64"/>
  <c r="T21" i="64"/>
  <c r="T22" i="64"/>
  <c r="T23" i="64"/>
  <c r="T24" i="64"/>
  <c r="T25" i="64"/>
  <c r="T26" i="64"/>
  <c r="T27" i="64"/>
  <c r="T28" i="64"/>
  <c r="T29" i="64"/>
  <c r="T30" i="64"/>
  <c r="T31" i="64"/>
  <c r="T32" i="64"/>
  <c r="T33" i="64"/>
  <c r="T34" i="64"/>
  <c r="T35" i="64"/>
  <c r="T36" i="64"/>
  <c r="T37" i="64"/>
  <c r="T38" i="64"/>
  <c r="T39" i="64"/>
  <c r="T40" i="64"/>
  <c r="T41" i="64"/>
  <c r="T42" i="64"/>
  <c r="T43" i="64"/>
  <c r="T44" i="64"/>
  <c r="T45" i="64"/>
  <c r="T46" i="64"/>
  <c r="T47" i="64"/>
  <c r="T48" i="64"/>
  <c r="T49" i="64"/>
  <c r="T50" i="64"/>
  <c r="T51" i="64"/>
  <c r="T52" i="64"/>
  <c r="T53" i="64"/>
  <c r="T54" i="64"/>
  <c r="T55" i="64"/>
  <c r="T56" i="64"/>
  <c r="T57" i="64"/>
  <c r="T58" i="64"/>
  <c r="T59" i="64"/>
  <c r="T60" i="64"/>
  <c r="T61" i="64"/>
  <c r="T62" i="64"/>
  <c r="T63" i="64"/>
  <c r="T64" i="64"/>
  <c r="T65" i="64"/>
  <c r="T66" i="64"/>
  <c r="T67" i="64"/>
  <c r="T68" i="64"/>
  <c r="T69" i="64"/>
  <c r="T70" i="64"/>
  <c r="T71" i="64"/>
  <c r="T72" i="64"/>
  <c r="T73" i="64"/>
  <c r="T74" i="64"/>
  <c r="T75" i="64"/>
  <c r="T76" i="64"/>
  <c r="T77" i="64"/>
  <c r="T78" i="64"/>
  <c r="T79" i="64"/>
  <c r="T80" i="64"/>
  <c r="T81" i="64"/>
  <c r="U2" i="64"/>
  <c r="U3" i="64"/>
  <c r="U4" i="64"/>
  <c r="U5" i="64"/>
  <c r="U6" i="64"/>
  <c r="U7" i="64"/>
  <c r="U8" i="64"/>
  <c r="U9" i="64"/>
  <c r="U10" i="64"/>
  <c r="U11" i="64"/>
  <c r="U12" i="64"/>
  <c r="U13" i="64"/>
  <c r="U14" i="64"/>
  <c r="U15" i="64"/>
  <c r="U16" i="64"/>
  <c r="U17" i="64"/>
  <c r="U18" i="64"/>
  <c r="U19" i="64"/>
  <c r="U20" i="64"/>
  <c r="U21" i="64"/>
  <c r="U22" i="64"/>
  <c r="U23" i="64"/>
  <c r="U24" i="64"/>
  <c r="U25" i="64"/>
  <c r="U26" i="64"/>
  <c r="U27" i="64"/>
  <c r="U28" i="64"/>
  <c r="U29" i="64"/>
  <c r="U30" i="64"/>
  <c r="U31" i="64"/>
  <c r="U32" i="64"/>
  <c r="U33" i="64"/>
  <c r="U34" i="64"/>
  <c r="U35" i="64"/>
  <c r="U36" i="64"/>
  <c r="U37" i="64"/>
  <c r="U38" i="64"/>
  <c r="U39" i="64"/>
  <c r="U40" i="64"/>
  <c r="U41" i="64"/>
  <c r="U42" i="64"/>
  <c r="U43" i="64"/>
  <c r="U44" i="64"/>
  <c r="U45" i="64"/>
  <c r="U46" i="64"/>
  <c r="U47" i="64"/>
  <c r="U48" i="64"/>
  <c r="U49" i="64"/>
  <c r="U50" i="64"/>
  <c r="U51" i="64"/>
  <c r="U52" i="64"/>
  <c r="U53" i="64"/>
  <c r="U54" i="64"/>
  <c r="U55" i="64"/>
  <c r="U56" i="64"/>
  <c r="U57" i="64"/>
  <c r="U58" i="64"/>
  <c r="U59" i="64"/>
  <c r="U60" i="64"/>
  <c r="U61" i="64"/>
  <c r="U62" i="64"/>
  <c r="U63" i="64"/>
  <c r="U64" i="64"/>
  <c r="U65" i="64"/>
  <c r="U66" i="64"/>
  <c r="U67" i="64"/>
  <c r="U68" i="64"/>
  <c r="U69" i="64"/>
  <c r="U70" i="64"/>
  <c r="U71" i="64"/>
  <c r="U72" i="64"/>
  <c r="U73" i="64"/>
  <c r="U74" i="64"/>
  <c r="U75" i="64"/>
  <c r="U76" i="64"/>
  <c r="U77" i="64"/>
  <c r="U78" i="64"/>
  <c r="U79" i="64"/>
  <c r="U80" i="64"/>
  <c r="U81" i="64"/>
  <c r="D45" i="1"/>
  <c r="E45" i="1"/>
  <c r="Q45" i="1"/>
  <c r="R45" i="1" s="1" a="1"/>
  <c r="R45" i="1" s="1"/>
  <c r="D15" i="43" l="1"/>
  <c r="E15" i="43"/>
  <c r="Q15" i="43"/>
  <c r="R15" i="43" s="1" a="1"/>
  <c r="R15" i="43" s="1"/>
  <c r="Q44" i="1"/>
  <c r="R44" i="1" s="1" a="1"/>
  <c r="R44" i="1" s="1"/>
  <c r="E44" i="1"/>
  <c r="D44" i="1"/>
  <c r="D39" i="43"/>
  <c r="D40" i="43"/>
  <c r="D41" i="43"/>
  <c r="D42" i="43"/>
  <c r="D43" i="43"/>
  <c r="E39" i="43"/>
  <c r="E40" i="43"/>
  <c r="E41" i="43"/>
  <c r="E42" i="43"/>
  <c r="E43" i="43"/>
  <c r="Q39" i="43"/>
  <c r="R39" i="43" s="1" a="1"/>
  <c r="R39" i="43" s="1"/>
  <c r="Q40" i="43"/>
  <c r="R40" i="43" s="1" a="1"/>
  <c r="R40" i="43" s="1"/>
  <c r="Q41" i="43"/>
  <c r="R41" i="43" s="1" a="1"/>
  <c r="R41" i="43" s="1"/>
  <c r="Q42" i="43"/>
  <c r="R42" i="43" s="1" a="1"/>
  <c r="R42" i="43" s="1"/>
  <c r="Q43" i="43"/>
  <c r="R43" i="43" s="1" a="1"/>
  <c r="R43" i="43" s="1"/>
  <c r="D38" i="43"/>
  <c r="E38" i="43"/>
  <c r="Q38" i="43"/>
  <c r="R38" i="43" s="1" a="1"/>
  <c r="R38" i="43" s="1"/>
  <c r="D37" i="43"/>
  <c r="E37" i="43"/>
  <c r="Q37" i="43"/>
  <c r="R37" i="43" s="1" a="1"/>
  <c r="R37" i="43" s="1"/>
  <c r="D27" i="43"/>
  <c r="D28" i="43"/>
  <c r="D29" i="43"/>
  <c r="D30" i="43"/>
  <c r="D31" i="43"/>
  <c r="D32" i="43"/>
  <c r="D33" i="43"/>
  <c r="D34" i="43"/>
  <c r="D35" i="43"/>
  <c r="D36" i="43"/>
  <c r="E27" i="43"/>
  <c r="E28" i="43"/>
  <c r="E29" i="43"/>
  <c r="E30" i="43"/>
  <c r="E31" i="43"/>
  <c r="E32" i="43"/>
  <c r="E33" i="43"/>
  <c r="E34" i="43"/>
  <c r="E35" i="43"/>
  <c r="E36" i="43"/>
  <c r="Q27" i="43"/>
  <c r="R27" i="43" s="1" a="1"/>
  <c r="R27" i="43" s="1"/>
  <c r="Q28" i="43"/>
  <c r="R28" i="43" s="1" a="1"/>
  <c r="R28" i="43" s="1"/>
  <c r="Q29" i="43"/>
  <c r="R29" i="43" s="1" a="1"/>
  <c r="R29" i="43" s="1"/>
  <c r="Q30" i="43"/>
  <c r="R30" i="43" s="1" a="1"/>
  <c r="R30" i="43" s="1"/>
  <c r="Q31" i="43"/>
  <c r="R31" i="43" s="1" a="1"/>
  <c r="R31" i="43" s="1"/>
  <c r="Q32" i="43"/>
  <c r="R32" i="43" s="1" a="1"/>
  <c r="R32" i="43" s="1"/>
  <c r="Q33" i="43"/>
  <c r="R33" i="43" s="1" a="1"/>
  <c r="R33" i="43" s="1"/>
  <c r="Q34" i="43"/>
  <c r="R34" i="43" s="1" a="1"/>
  <c r="R34" i="43" s="1"/>
  <c r="Q35" i="43"/>
  <c r="R35" i="43" s="1" a="1"/>
  <c r="R35" i="43" s="1"/>
  <c r="Q36" i="43"/>
  <c r="R36" i="43" s="1" a="1"/>
  <c r="R36" i="43" s="1"/>
  <c r="D11" i="43"/>
  <c r="D12" i="43"/>
  <c r="D13" i="43"/>
  <c r="D14" i="43"/>
  <c r="D16" i="43"/>
  <c r="D17" i="43"/>
  <c r="D18" i="43"/>
  <c r="D19" i="43"/>
  <c r="D20" i="43"/>
  <c r="D21" i="43"/>
  <c r="D22" i="43"/>
  <c r="D23" i="43"/>
  <c r="D24" i="43"/>
  <c r="D25" i="43"/>
  <c r="D26" i="43"/>
  <c r="E11" i="43"/>
  <c r="E12" i="43"/>
  <c r="E13" i="43"/>
  <c r="E14" i="43"/>
  <c r="E16" i="43"/>
  <c r="E17" i="43"/>
  <c r="E18" i="43"/>
  <c r="E19" i="43"/>
  <c r="E20" i="43"/>
  <c r="E21" i="43"/>
  <c r="E22" i="43"/>
  <c r="E23" i="43"/>
  <c r="E24" i="43"/>
  <c r="E25" i="43"/>
  <c r="E26" i="43"/>
  <c r="Q11" i="43"/>
  <c r="R11" i="43" s="1" a="1"/>
  <c r="R11" i="43" s="1"/>
  <c r="Q12" i="43"/>
  <c r="R12" i="43" s="1" a="1"/>
  <c r="R12" i="43" s="1"/>
  <c r="Q13" i="43"/>
  <c r="R13" i="43" s="1" a="1"/>
  <c r="R13" i="43" s="1"/>
  <c r="Q14" i="43"/>
  <c r="R14" i="43" s="1" a="1"/>
  <c r="R14" i="43" s="1"/>
  <c r="Q16" i="43"/>
  <c r="R16" i="43" s="1" a="1"/>
  <c r="R16" i="43" s="1"/>
  <c r="Q17" i="43"/>
  <c r="R17" i="43" s="1" a="1"/>
  <c r="R17" i="43" s="1"/>
  <c r="Q18" i="43"/>
  <c r="R18" i="43" s="1" a="1"/>
  <c r="R18" i="43" s="1"/>
  <c r="Q19" i="43"/>
  <c r="R19" i="43" s="1" a="1"/>
  <c r="R19" i="43" s="1"/>
  <c r="Q20" i="43"/>
  <c r="R20" i="43" s="1" a="1"/>
  <c r="R20" i="43" s="1"/>
  <c r="Q21" i="43"/>
  <c r="R21" i="43" s="1" a="1"/>
  <c r="R21" i="43" s="1"/>
  <c r="Q22" i="43"/>
  <c r="R22" i="43" s="1" a="1"/>
  <c r="R22" i="43" s="1"/>
  <c r="Q23" i="43"/>
  <c r="R23" i="43" s="1" a="1"/>
  <c r="R23" i="43" s="1"/>
  <c r="Q24" i="43"/>
  <c r="R24" i="43" s="1" a="1"/>
  <c r="R24" i="43" s="1"/>
  <c r="Q25" i="43"/>
  <c r="R25" i="43" s="1" a="1"/>
  <c r="R25" i="43" s="1"/>
  <c r="Q26" i="43"/>
  <c r="R26" i="43" s="1" a="1"/>
  <c r="R26" i="43" s="1"/>
  <c r="D43" i="1"/>
  <c r="E43" i="1"/>
  <c r="Q43" i="1"/>
  <c r="R43" i="1" s="1" a="1"/>
  <c r="R43" i="1" s="1"/>
  <c r="D40" i="1"/>
  <c r="D41" i="1"/>
  <c r="D42" i="1"/>
  <c r="E40" i="1"/>
  <c r="E41" i="1"/>
  <c r="E42" i="1"/>
  <c r="Q40" i="1"/>
  <c r="R40" i="1" s="1" a="1"/>
  <c r="R40" i="1" s="1"/>
  <c r="Q41" i="1"/>
  <c r="R41" i="1" s="1" a="1"/>
  <c r="R41" i="1" s="1"/>
  <c r="Q42" i="1"/>
  <c r="R42" i="1" s="1" a="1"/>
  <c r="R42" i="1" s="1"/>
  <c r="D39" i="1"/>
  <c r="E39" i="1"/>
  <c r="Q39" i="1"/>
  <c r="R39" i="1" s="1" a="1"/>
  <c r="R39" i="1" s="1"/>
  <c r="D36" i="1"/>
  <c r="D37" i="1"/>
  <c r="D38" i="1"/>
  <c r="E36" i="1"/>
  <c r="E37" i="1"/>
  <c r="E38" i="1"/>
  <c r="Q36" i="1"/>
  <c r="R36" i="1" s="1" a="1"/>
  <c r="R36" i="1" s="1"/>
  <c r="Q37" i="1"/>
  <c r="R37" i="1" s="1" a="1"/>
  <c r="R37" i="1" s="1"/>
  <c r="Q38" i="1"/>
  <c r="R38" i="1" s="1" a="1"/>
  <c r="R38" i="1" s="1"/>
  <c r="D35" i="1"/>
  <c r="E35" i="1"/>
  <c r="Q35" i="1"/>
  <c r="R35" i="1" s="1" a="1"/>
  <c r="R35" i="1" s="1"/>
  <c r="D31" i="1" l="1"/>
  <c r="D32" i="1"/>
  <c r="D33" i="1"/>
  <c r="D34" i="1"/>
  <c r="E31" i="1"/>
  <c r="E32" i="1"/>
  <c r="E33" i="1"/>
  <c r="E34" i="1"/>
  <c r="Q31" i="1"/>
  <c r="R31" i="1" s="1" a="1"/>
  <c r="R31" i="1" s="1"/>
  <c r="Q32" i="1"/>
  <c r="R32" i="1" s="1" a="1"/>
  <c r="R32" i="1" s="1"/>
  <c r="Q33" i="1"/>
  <c r="R33" i="1" s="1" a="1"/>
  <c r="R33" i="1" s="1"/>
  <c r="Q34" i="1"/>
  <c r="R34" i="1" s="1" a="1"/>
  <c r="R34" i="1" s="1"/>
  <c r="D30" i="1"/>
  <c r="E30" i="1"/>
  <c r="Q30" i="1"/>
  <c r="R30" i="1" s="1" a="1"/>
  <c r="R30" i="1" s="1"/>
  <c r="D24" i="1"/>
  <c r="D25" i="1"/>
  <c r="D26" i="1"/>
  <c r="D27" i="1"/>
  <c r="D28" i="1"/>
  <c r="D29" i="1"/>
  <c r="E24" i="1"/>
  <c r="E25" i="1"/>
  <c r="E26" i="1"/>
  <c r="E27" i="1"/>
  <c r="E28" i="1"/>
  <c r="E29" i="1"/>
  <c r="Q24" i="1"/>
  <c r="R24" i="1" s="1" a="1"/>
  <c r="R24" i="1" s="1"/>
  <c r="Q25" i="1"/>
  <c r="R25" i="1" s="1" a="1"/>
  <c r="R25" i="1" s="1"/>
  <c r="Q26" i="1"/>
  <c r="R26" i="1" s="1" a="1"/>
  <c r="R26" i="1" s="1"/>
  <c r="Q27" i="1"/>
  <c r="R27" i="1" s="1" a="1"/>
  <c r="R27" i="1" s="1"/>
  <c r="Q28" i="1"/>
  <c r="R28" i="1" s="1" a="1"/>
  <c r="R28" i="1" s="1"/>
  <c r="Q29" i="1"/>
  <c r="R29" i="1" s="1" a="1"/>
  <c r="R29" i="1" s="1"/>
  <c r="D23" i="1"/>
  <c r="E23" i="1"/>
  <c r="Q23" i="1"/>
  <c r="R23" i="1" s="1" a="1"/>
  <c r="R23" i="1" s="1"/>
  <c r="D21" i="1"/>
  <c r="D22" i="1"/>
  <c r="E21" i="1"/>
  <c r="E22" i="1"/>
  <c r="Q21" i="1"/>
  <c r="R21" i="1" s="1" a="1"/>
  <c r="R21" i="1" s="1"/>
  <c r="Q22" i="1"/>
  <c r="R22" i="1" s="1" a="1"/>
  <c r="R22" i="1" s="1"/>
  <c r="D13" i="1"/>
  <c r="D14" i="1"/>
  <c r="D15" i="1"/>
  <c r="D16" i="1"/>
  <c r="D17" i="1"/>
  <c r="D18" i="1"/>
  <c r="D19" i="1"/>
  <c r="D20" i="1"/>
  <c r="E13" i="1"/>
  <c r="E14" i="1"/>
  <c r="E15" i="1"/>
  <c r="E16" i="1"/>
  <c r="E17" i="1"/>
  <c r="E18" i="1"/>
  <c r="E19" i="1"/>
  <c r="E20" i="1"/>
  <c r="Q13" i="1"/>
  <c r="R13" i="1" s="1" a="1"/>
  <c r="R13" i="1" s="1"/>
  <c r="Q14" i="1"/>
  <c r="R14" i="1" s="1" a="1"/>
  <c r="R14" i="1" s="1"/>
  <c r="Q15" i="1"/>
  <c r="R15" i="1" s="1" a="1"/>
  <c r="R15" i="1" s="1"/>
  <c r="Q16" i="1"/>
  <c r="R16" i="1" s="1" a="1"/>
  <c r="R16" i="1" s="1"/>
  <c r="Q17" i="1"/>
  <c r="R17" i="1" s="1" a="1"/>
  <c r="R17" i="1" s="1"/>
  <c r="Q18" i="1"/>
  <c r="R18" i="1" s="1" a="1"/>
  <c r="R18" i="1" s="1"/>
  <c r="Q19" i="1"/>
  <c r="R19" i="1" s="1" a="1"/>
  <c r="R19" i="1" s="1"/>
  <c r="Q20" i="1"/>
  <c r="R20" i="1" s="1" a="1"/>
  <c r="R20" i="1" s="1"/>
  <c r="D11" i="1"/>
  <c r="D12" i="1"/>
  <c r="E11" i="1"/>
  <c r="E12" i="1"/>
  <c r="Q11" i="1"/>
  <c r="R11" i="1" s="1" a="1"/>
  <c r="R11" i="1" s="1"/>
  <c r="Q12" i="1"/>
  <c r="R12" i="1" s="1" a="1"/>
  <c r="R12" i="1" s="1"/>
  <c r="E5" i="43" l="1"/>
  <c r="E6" i="43"/>
  <c r="E7" i="43"/>
  <c r="E8" i="43"/>
  <c r="E9" i="43"/>
  <c r="E10" i="43"/>
  <c r="D5" i="43"/>
  <c r="D6" i="43"/>
  <c r="D7" i="43"/>
  <c r="D8" i="43"/>
  <c r="D9" i="43"/>
  <c r="D10" i="43"/>
  <c r="E5" i="1"/>
  <c r="E6" i="1"/>
  <c r="E7" i="1"/>
  <c r="E8" i="1"/>
  <c r="E9" i="1"/>
  <c r="E10" i="1"/>
  <c r="D5" i="1"/>
  <c r="D6" i="1"/>
  <c r="D7" i="1"/>
  <c r="D8" i="1"/>
  <c r="D9" i="1"/>
  <c r="D10" i="1"/>
  <c r="Q10" i="43"/>
  <c r="R10" i="43" s="1" a="1"/>
  <c r="R10" i="43" s="1"/>
  <c r="Q10" i="1"/>
  <c r="R10" i="1" s="1" a="1"/>
  <c r="R10" i="1" s="1"/>
  <c r="Q8" i="1"/>
  <c r="R8" i="1" s="1" a="1"/>
  <c r="R8" i="1" s="1"/>
  <c r="Q9" i="43" l="1"/>
  <c r="R9" i="43" s="1" a="1"/>
  <c r="R9" i="43" s="1"/>
  <c r="Q8" i="43"/>
  <c r="R8" i="43" s="1" a="1"/>
  <c r="R8" i="43" s="1"/>
  <c r="Q7" i="43"/>
  <c r="R7" i="43" s="1" a="1"/>
  <c r="R7" i="43" s="1"/>
  <c r="Q6" i="43"/>
  <c r="R6" i="43" s="1" a="1"/>
  <c r="R6" i="43" s="1"/>
  <c r="Q5" i="43"/>
  <c r="R5" i="43" s="1" a="1"/>
  <c r="R5" i="43" s="1"/>
  <c r="Q5" i="1"/>
  <c r="R5" i="1" s="1" a="1"/>
  <c r="R5" i="1" s="1"/>
  <c r="Q6" i="1"/>
  <c r="R6" i="1" s="1" a="1"/>
  <c r="R6" i="1" s="1"/>
  <c r="Q7" i="1"/>
  <c r="R7" i="1" s="1" a="1"/>
  <c r="R7" i="1" s="1"/>
  <c r="Q9" i="1"/>
  <c r="R9" i="1" s="1" a="1"/>
  <c r="R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Israel Perez Castro</author>
  </authors>
  <commentList>
    <comment ref="F4" authorId="0" shapeId="0" xr:uid="{5292A349-E635-4BAD-A8F5-2F1FB6CFB0ED}">
      <text>
        <r>
          <rPr>
            <b/>
            <sz val="9"/>
            <color indexed="81"/>
            <rFont val="Tahoma"/>
            <family val="2"/>
          </rPr>
          <t xml:space="preserve">NATURALEZA (N):
</t>
        </r>
        <r>
          <rPr>
            <sz val="9"/>
            <color indexed="81"/>
            <rFont val="Tahoma"/>
            <family val="2"/>
          </rPr>
          <t>Impacto beneficioso = 1
Impacto perjudicial = -1</t>
        </r>
      </text>
    </comment>
    <comment ref="G4" authorId="0" shapeId="0" xr:uid="{A878B8E4-BE48-4091-BE5A-18DDA1A33CA9}">
      <text>
        <r>
          <rPr>
            <b/>
            <sz val="9"/>
            <color indexed="81"/>
            <rFont val="Tahoma"/>
            <family val="2"/>
          </rPr>
          <t xml:space="preserve">INTENSIDAD (I):
</t>
        </r>
        <r>
          <rPr>
            <sz val="9"/>
            <color indexed="81"/>
            <rFont val="Tahoma"/>
            <family val="2"/>
          </rPr>
          <t>Baja = 1
Media = 2
Alta = 4
Muy Alta = 8
Total = 12</t>
        </r>
      </text>
    </comment>
    <comment ref="H4" authorId="0" shapeId="0" xr:uid="{641064A9-4478-48BA-9F1E-60946B1D5AC5}">
      <text>
        <r>
          <rPr>
            <b/>
            <sz val="9"/>
            <color indexed="81"/>
            <rFont val="Tahoma"/>
            <family val="2"/>
          </rPr>
          <t xml:space="preserve">EXTENSIÓN (EX):
</t>
        </r>
        <r>
          <rPr>
            <sz val="9"/>
            <color indexed="81"/>
            <rFont val="Tahoma"/>
            <family val="2"/>
          </rPr>
          <t>Puntual = 1
Parcial o local = 2
Amplio o extenso = 4
Total = 8
Crítico = 12</t>
        </r>
      </text>
    </comment>
    <comment ref="I4" authorId="0" shapeId="0" xr:uid="{1FC4F5FC-4355-42E2-A869-F4AF1FBEA442}">
      <text>
        <r>
          <rPr>
            <b/>
            <sz val="9"/>
            <color indexed="81"/>
            <rFont val="Tahoma"/>
            <family val="2"/>
          </rPr>
          <t xml:space="preserve">MOMENTO (MO):
</t>
        </r>
        <r>
          <rPr>
            <sz val="9"/>
            <color indexed="81"/>
            <rFont val="Tahoma"/>
            <family val="2"/>
          </rPr>
          <t>Largo plazo (&gt; 10 años) = 1
Medio plazo (1 a 10 años) = 2
Corto plazo (&lt; 1 año)= 3
Inmediato = 4
Crítico = 8</t>
        </r>
      </text>
    </comment>
    <comment ref="J4" authorId="0" shapeId="0" xr:uid="{0B63EBEF-B055-4CE5-ADCA-AB56F9A93FC5}">
      <text>
        <r>
          <rPr>
            <b/>
            <sz val="9"/>
            <color indexed="81"/>
            <rFont val="Tahoma"/>
            <family val="2"/>
          </rPr>
          <t xml:space="preserve">PERSISTENCIA (P):
</t>
        </r>
        <r>
          <rPr>
            <sz val="9"/>
            <color indexed="81"/>
            <rFont val="Tahoma"/>
            <family val="2"/>
          </rPr>
          <t>Fugaz o efímero = 1
Momentaneo (&lt; 1 año) = 1
Temporal (1 a 10 años) = 2
Pertinaz o persistente (10 a 15 años) = 3
Permanente y Constante (&gt; 15 años) = 4</t>
        </r>
      </text>
    </comment>
    <comment ref="K4" authorId="0" shapeId="0" xr:uid="{6C40D371-7F9A-4548-A59E-81A8BD950111}">
      <text>
        <r>
          <rPr>
            <b/>
            <sz val="9"/>
            <color indexed="81"/>
            <rFont val="Tahoma"/>
            <family val="2"/>
          </rPr>
          <t xml:space="preserve">REVERSIBILIDAD (RV):
</t>
        </r>
        <r>
          <rPr>
            <sz val="9"/>
            <color indexed="81"/>
            <rFont val="Tahoma"/>
            <family val="2"/>
          </rPr>
          <t>Corto Plazo (&lt; 1 año) = 1
Medio Plazo (1 a 10 años) = 2
Largo Plazo (10 a 15 años) = 3
Irreversible (&gt; 15 años) = 4</t>
        </r>
      </text>
    </comment>
    <comment ref="L4" authorId="0" shapeId="0" xr:uid="{D7D9440E-9B82-474B-ACC2-F8D7AC94DF5E}">
      <text>
        <r>
          <rPr>
            <b/>
            <sz val="9"/>
            <color indexed="81"/>
            <rFont val="Tahoma"/>
            <family val="2"/>
          </rPr>
          <t xml:space="preserve">SINERGIA (SI):
</t>
        </r>
        <r>
          <rPr>
            <sz val="9"/>
            <color indexed="81"/>
            <rFont val="Tahoma"/>
            <family val="2"/>
          </rPr>
          <t xml:space="preserve">Sin sinergismo = 1
Sinérgico = 2
Muy sinérgico = 4
</t>
        </r>
      </text>
    </comment>
    <comment ref="M4" authorId="0" shapeId="0" xr:uid="{A8B71691-E49A-4445-9A9D-6D98C5A24405}">
      <text>
        <r>
          <rPr>
            <b/>
            <sz val="9"/>
            <color indexed="81"/>
            <rFont val="Tahoma"/>
            <family val="2"/>
          </rPr>
          <t xml:space="preserve">ACUMULACIÓN (AC):
</t>
        </r>
        <r>
          <rPr>
            <sz val="9"/>
            <color indexed="81"/>
            <rFont val="Tahoma"/>
            <family val="2"/>
          </rPr>
          <t xml:space="preserve">Simple = 1
Acumulativo = 4
</t>
        </r>
      </text>
    </comment>
    <comment ref="N4" authorId="0" shapeId="0" xr:uid="{D452CEA1-7C05-4527-B06C-A44780A11DB4}">
      <text>
        <r>
          <rPr>
            <b/>
            <sz val="9"/>
            <color indexed="81"/>
            <rFont val="Tahoma"/>
            <family val="2"/>
          </rPr>
          <t xml:space="preserve">EFECTO (EF):
</t>
        </r>
        <r>
          <rPr>
            <sz val="9"/>
            <color indexed="81"/>
            <rFont val="Tahoma"/>
            <family val="2"/>
          </rPr>
          <t xml:space="preserve">Indirecto o Secundario = 1
Directo o primario = 4
</t>
        </r>
      </text>
    </comment>
    <comment ref="O4" authorId="0" shapeId="0" xr:uid="{F132C54B-D362-4693-8A2E-F81636903E34}">
      <text>
        <r>
          <rPr>
            <b/>
            <sz val="9"/>
            <color indexed="81"/>
            <rFont val="Tahoma"/>
            <family val="2"/>
          </rPr>
          <t xml:space="preserve">PERDIODICIDAD (PR):
</t>
        </r>
        <r>
          <rPr>
            <sz val="9"/>
            <color indexed="81"/>
            <rFont val="Tahoma"/>
            <family val="2"/>
          </rPr>
          <t>Irregular o discontinuo = 1
Periódico o intermitente = 2
Continuo = 4</t>
        </r>
      </text>
    </comment>
    <comment ref="P4" authorId="0" shapeId="0" xr:uid="{67B8466C-B7BB-4514-A7C1-20A4EF401AB0}">
      <text>
        <r>
          <rPr>
            <b/>
            <sz val="9"/>
            <color indexed="81"/>
            <rFont val="Tahoma"/>
            <family val="2"/>
          </rPr>
          <t xml:space="preserve">RECUPERABILIDAD (RB):
</t>
        </r>
        <r>
          <rPr>
            <sz val="9"/>
            <color indexed="81"/>
            <rFont val="Tahoma"/>
            <family val="2"/>
          </rPr>
          <t>Inmediata = 1
Corto plazo (&lt; 1 año) = 2
Medio plazo (1 a 10 años) = 3
Largo plazo (10 a 15 años) = 4
Mitigable, sustituible y compensable = 4
Irrecuperable (&gt; 15 años) = 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Gómez</author>
    <author>Jose Israel Perez Castro</author>
  </authors>
  <commentList>
    <comment ref="B4" authorId="0" shapeId="0" xr:uid="{77C5837D-EBEB-4C6D-AF38-BBB2DE9ED58C}">
      <text>
        <r>
          <rPr>
            <b/>
            <sz val="9"/>
            <color indexed="81"/>
            <rFont val="Tahoma"/>
            <family val="2"/>
          </rPr>
          <t>Vanessa Gómez:</t>
        </r>
        <r>
          <rPr>
            <sz val="9"/>
            <color indexed="81"/>
            <rFont val="Tahoma"/>
            <family val="2"/>
          </rPr>
          <t xml:space="preserve">
En actividad, seleccione una de las actividades que previamente (en la hoja de Datos Iniciales) agregó. </t>
        </r>
      </text>
    </comment>
    <comment ref="C4" authorId="0" shapeId="0" xr:uid="{656B6047-4FF9-405C-8EB5-CC30389B86BD}">
      <text>
        <r>
          <rPr>
            <b/>
            <sz val="9"/>
            <color indexed="81"/>
            <rFont val="Tahoma"/>
            <family val="2"/>
          </rPr>
          <t>Vanessa Gómez:</t>
        </r>
        <r>
          <rPr>
            <sz val="9"/>
            <color indexed="81"/>
            <rFont val="Tahoma"/>
            <family val="2"/>
          </rPr>
          <t xml:space="preserve">
Seleccione la categoría de impacto que va a evaluar. Para ampliar la información de las categorías de impacto puede revisar la jerarquización de impactos de ANLA. </t>
        </r>
      </text>
    </comment>
    <comment ref="F4" authorId="1" shapeId="0" xr:uid="{2CD722B1-062A-470B-A4D0-D40F62140CB4}">
      <text>
        <r>
          <rPr>
            <b/>
            <sz val="9"/>
            <color indexed="81"/>
            <rFont val="Tahoma"/>
            <family val="2"/>
          </rPr>
          <t xml:space="preserve">NATURALEZA (N):
</t>
        </r>
        <r>
          <rPr>
            <sz val="9"/>
            <color indexed="81"/>
            <rFont val="Tahoma"/>
            <family val="2"/>
          </rPr>
          <t>Impacto beneficioso = 1
Impacto perjudicial = -1</t>
        </r>
      </text>
    </comment>
    <comment ref="G4" authorId="1" shapeId="0" xr:uid="{3D564C11-E31B-44F6-ADCB-A81F905EF005}">
      <text>
        <r>
          <rPr>
            <b/>
            <sz val="9"/>
            <color indexed="81"/>
            <rFont val="Tahoma"/>
            <family val="2"/>
          </rPr>
          <t xml:space="preserve">INTENSIDAD (I):
</t>
        </r>
        <r>
          <rPr>
            <sz val="9"/>
            <color indexed="81"/>
            <rFont val="Tahoma"/>
            <family val="2"/>
          </rPr>
          <t>Baja = 1
Media = 2
Alta = 4
Muy Alta = 8
Total = 12</t>
        </r>
      </text>
    </comment>
    <comment ref="H4" authorId="1" shapeId="0" xr:uid="{3C9ECA46-59AA-4377-A091-175444651A86}">
      <text>
        <r>
          <rPr>
            <b/>
            <sz val="9"/>
            <color indexed="81"/>
            <rFont val="Tahoma"/>
            <family val="2"/>
          </rPr>
          <t xml:space="preserve">EXTENSIÓN (EX):
</t>
        </r>
        <r>
          <rPr>
            <sz val="9"/>
            <color indexed="81"/>
            <rFont val="Tahoma"/>
            <family val="2"/>
          </rPr>
          <t>Puntual = 1
Parcial o local = 2
Amplio o extenso = 4
Total = 8
Crítico = 12</t>
        </r>
      </text>
    </comment>
    <comment ref="I4" authorId="1" shapeId="0" xr:uid="{86B69140-E4D8-41AF-B6A2-59037C28CDFD}">
      <text>
        <r>
          <rPr>
            <b/>
            <sz val="9"/>
            <color indexed="81"/>
            <rFont val="Tahoma"/>
            <family val="2"/>
          </rPr>
          <t xml:space="preserve">MOMENTO (MO):
</t>
        </r>
        <r>
          <rPr>
            <sz val="9"/>
            <color indexed="81"/>
            <rFont val="Tahoma"/>
            <family val="2"/>
          </rPr>
          <t>Largo plazo (&gt; 10 años) = 1
Medio plazo (1 a 10 años) = 2
Corto plazo (&lt; 1 año)= 3
Inmediato = 4
Crítico = 8</t>
        </r>
      </text>
    </comment>
    <comment ref="J4" authorId="1" shapeId="0" xr:uid="{D5BFE18D-A120-42D4-861B-0C7854ADD867}">
      <text>
        <r>
          <rPr>
            <b/>
            <sz val="9"/>
            <color indexed="81"/>
            <rFont val="Tahoma"/>
            <family val="2"/>
          </rPr>
          <t xml:space="preserve">PERSISTENCIA (P):
</t>
        </r>
        <r>
          <rPr>
            <sz val="9"/>
            <color indexed="81"/>
            <rFont val="Tahoma"/>
            <family val="2"/>
          </rPr>
          <t>Fugaz o efímero = 1
Momentaneo (&lt; 1 año) = 1
Temporal (1 a 10 años) = 2
Pertinaz o persistente (10 a 15 años) = 3
Permanente y Constante (&gt; 15 años) = 4</t>
        </r>
      </text>
    </comment>
    <comment ref="K4" authorId="1" shapeId="0" xr:uid="{05B14951-71F6-423D-AEEA-DE54655EACCD}">
      <text>
        <r>
          <rPr>
            <b/>
            <sz val="9"/>
            <color indexed="81"/>
            <rFont val="Tahoma"/>
            <family val="2"/>
          </rPr>
          <t xml:space="preserve">REVERSIBILIDAD (RV):
</t>
        </r>
        <r>
          <rPr>
            <sz val="9"/>
            <color indexed="81"/>
            <rFont val="Tahoma"/>
            <family val="2"/>
          </rPr>
          <t>Corto Plazo (&lt; 1 año) = 1
Medio Plazo (1 a 10 años) = 2
Largo Plazo (10 a 15 años) = 3
Irreversible (&gt; 15 años) = 4</t>
        </r>
      </text>
    </comment>
    <comment ref="L4" authorId="1" shapeId="0" xr:uid="{2B605FAE-EB2C-4188-B0DA-C318190B5C19}">
      <text>
        <r>
          <rPr>
            <b/>
            <sz val="9"/>
            <color indexed="81"/>
            <rFont val="Tahoma"/>
            <family val="2"/>
          </rPr>
          <t xml:space="preserve">SINERGIA (SI):
</t>
        </r>
        <r>
          <rPr>
            <sz val="9"/>
            <color indexed="81"/>
            <rFont val="Tahoma"/>
            <family val="2"/>
          </rPr>
          <t xml:space="preserve">Sin sinergismo = 1
Sinérgico = 2
Muy sinérgico = 4
</t>
        </r>
      </text>
    </comment>
    <comment ref="M4" authorId="1" shapeId="0" xr:uid="{5B10A3EE-EFED-40BE-9815-8DB9037055C4}">
      <text>
        <r>
          <rPr>
            <b/>
            <sz val="9"/>
            <color indexed="81"/>
            <rFont val="Tahoma"/>
            <family val="2"/>
          </rPr>
          <t xml:space="preserve">ACUMULACIÓN (AC):
</t>
        </r>
        <r>
          <rPr>
            <sz val="9"/>
            <color indexed="81"/>
            <rFont val="Tahoma"/>
            <family val="2"/>
          </rPr>
          <t xml:space="preserve">Simple = 1
Acumulativo = 4
</t>
        </r>
      </text>
    </comment>
    <comment ref="N4" authorId="1" shapeId="0" xr:uid="{5DB269B3-168C-4466-90E9-1CEC313660FE}">
      <text>
        <r>
          <rPr>
            <b/>
            <sz val="9"/>
            <color indexed="81"/>
            <rFont val="Tahoma"/>
            <family val="2"/>
          </rPr>
          <t xml:space="preserve">EFECTO (EF):
</t>
        </r>
        <r>
          <rPr>
            <sz val="9"/>
            <color indexed="81"/>
            <rFont val="Tahoma"/>
            <family val="2"/>
          </rPr>
          <t xml:space="preserve">Indirecto o Secundario = 1
Directo o primario = 4
</t>
        </r>
      </text>
    </comment>
    <comment ref="O4" authorId="1" shapeId="0" xr:uid="{3E65D416-2577-46FF-843B-D698BE6F2495}">
      <text>
        <r>
          <rPr>
            <b/>
            <sz val="9"/>
            <color indexed="81"/>
            <rFont val="Tahoma"/>
            <family val="2"/>
          </rPr>
          <t xml:space="preserve">PERDIODICIDAD (PR):
</t>
        </r>
        <r>
          <rPr>
            <sz val="9"/>
            <color indexed="81"/>
            <rFont val="Tahoma"/>
            <family val="2"/>
          </rPr>
          <t>Irregular o discontinuo = 1
Periódico o intermitente = 2
Continuo = 4</t>
        </r>
      </text>
    </comment>
    <comment ref="P4" authorId="1" shapeId="0" xr:uid="{10200670-E01F-463A-8319-183B346D124E}">
      <text>
        <r>
          <rPr>
            <b/>
            <sz val="9"/>
            <color indexed="81"/>
            <rFont val="Tahoma"/>
            <family val="2"/>
          </rPr>
          <t xml:space="preserve">RECUPERABILIDAD (RB):
</t>
        </r>
        <r>
          <rPr>
            <sz val="9"/>
            <color indexed="81"/>
            <rFont val="Tahoma"/>
            <family val="2"/>
          </rPr>
          <t>Inmediata = 1
Corto plazo (&lt; 1 año) = 2
Medio plazo (1 a 10 años) = 3
Largo plazo (10 a 15 años) = 4
Mitigable, sustituible y compensable = 4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Irrecuperable (&gt; 15 años) = 4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10679D-905F-4C77-9D1E-009545D30D89}" name="Consulta - Componentes_TB" description="Conexión a la consulta 'Componentes_TB' en el libro." type="100" refreshedVersion="7" minRefreshableVersion="5">
    <extLst>
      <ext xmlns:x15="http://schemas.microsoft.com/office/spreadsheetml/2010/11/main" uri="{DE250136-89BD-433C-8126-D09CA5730AF9}">
        <x15:connection id="56325364-5c83-4966-a2d2-6ce690cb3cbb"/>
      </ext>
    </extLst>
  </connection>
  <connection id="2" xr16:uid="{E7EECE2E-CF74-4887-A95C-873035CE0461}" name="Consulta - Impactos_TB" description="Conexión a la consulta 'Impactos_TB' en el libro." type="100" refreshedVersion="7" minRefreshableVersion="5">
    <extLst>
      <ext xmlns:x15="http://schemas.microsoft.com/office/spreadsheetml/2010/11/main" uri="{DE250136-89BD-433C-8126-D09CA5730AF9}">
        <x15:connection id="44ccff21-6544-4ff9-aff7-0a74ad2a4541"/>
      </ext>
    </extLst>
  </connection>
  <connection id="3" xr16:uid="{00000000-0015-0000-FFFF-FFFF00000000}" keepAlive="1" name="Consulta - MATRIZ_CON_PROYECTO" description="Conexión a la consulta 'MATRIZ_CON_PROYECTO' en el libro." type="5" refreshedVersion="0" background="1">
    <dbPr connection="Provider=Microsoft.Mashup.OleDb.1;Data Source=$Workbook$;Location=MATRIZ_CON_PROYECTO;Extended Properties=&quot;&quot;" command="SELECT * FROM [MATRIZ_CON_PROYECTO]"/>
  </connection>
  <connection id="4" xr16:uid="{00000000-0015-0000-FFFF-FFFF01000000}" keepAlive="1" name="Consulta - MATRIZ_TOTAL" description="Conexión a la consulta 'MATRIZ_TOTAL' en el libro." type="5" refreshedVersion="7" background="1" saveData="1">
    <dbPr connection="Provider=Microsoft.Mashup.OleDb.1;Data Source=$Workbook$;Location=MATRIZ_TOTAL;Extended Properties=&quot;&quot;" command="SELECT * FROM [MATRIZ_TOTAL]"/>
  </connection>
  <connection id="5" xr16:uid="{70F1B2A4-C8A3-4AD8-ACC6-D0D26948F1EC}" name="Consulta - Medio_TB" description="Conexión a la consulta 'Medio_TB' en el libro." type="100" refreshedVersion="7" minRefreshableVersion="5">
    <extLst>
      <ext xmlns:x15="http://schemas.microsoft.com/office/spreadsheetml/2010/11/main" uri="{DE250136-89BD-433C-8126-D09CA5730AF9}">
        <x15:connection id="9f34a6b8-b8de-45c1-8d55-473ec9dd7838"/>
      </ext>
    </extLst>
  </connection>
  <connection id="6" xr16:uid="{F29AB5A1-963A-4279-BE2A-0938A45E53B1}" keepAlive="1" name="ModelConnection_DatosExternos_1" description="Modelo de datos" type="5" refreshedVersion="7" minRefreshableVersion="5" saveData="1">
    <dbPr connection="Data Model Connection" command="Impactos_TB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96F5B316-3094-430E-8923-1DC49D789B4C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<sst xmlns="http://schemas.openxmlformats.org/spreadsheetml/2006/main" count="1158" uniqueCount="299">
  <si>
    <t>Suelo</t>
  </si>
  <si>
    <t>Alteración a la calidad del suelo</t>
  </si>
  <si>
    <t>Político - Administrativo</t>
  </si>
  <si>
    <t>Población a reasentar</t>
  </si>
  <si>
    <t>Traslado involuntario de Población</t>
  </si>
  <si>
    <t>Oceanográfico</t>
  </si>
  <si>
    <t>Alteración en las condiciones oceanográficas</t>
  </si>
  <si>
    <t>Alteración de las condiciones morfológicas de la línea de costa</t>
  </si>
  <si>
    <t>Hidrológico</t>
  </si>
  <si>
    <t>Alteración hidrogeomorfológica de la dinamica fluvial y/o del régimen sedimentológico</t>
  </si>
  <si>
    <t>Alteración en la calidad del recurso hídrico superficial</t>
  </si>
  <si>
    <t>Alteración en la oferta y disponibilidad del recurso hídrico superficial</t>
  </si>
  <si>
    <t>Hidrogeológico</t>
  </si>
  <si>
    <t>Alteración a la calidad del recurso hídrico subterraneo</t>
  </si>
  <si>
    <t>Alteración en la oferta y disponibilidad del recurso hídrico subterraneo</t>
  </si>
  <si>
    <t>Geotecnia</t>
  </si>
  <si>
    <t>Alteración de las condiciones geotécnicas</t>
  </si>
  <si>
    <t>Geomorfológico</t>
  </si>
  <si>
    <t>Alteración de la geoforma del terreno</t>
  </si>
  <si>
    <t>Geológico</t>
  </si>
  <si>
    <t>Alteración de las condiciones geológicas</t>
  </si>
  <si>
    <t>Flora</t>
  </si>
  <si>
    <t>Alteración a comunidades de flora</t>
  </si>
  <si>
    <t>Fauna_Hidrobiota</t>
  </si>
  <si>
    <t>Alteración a la hidrobiota incluyendo la fauna acuática</t>
  </si>
  <si>
    <t>Fauna</t>
  </si>
  <si>
    <t>Alteración a comunidades de fauna terrestre</t>
  </si>
  <si>
    <t>Espacial</t>
  </si>
  <si>
    <t>Modificación de la accesibilidad, movilidad y conectividad local</t>
  </si>
  <si>
    <t>Modificación de la infraestructura física y social, y de los servicios públicos y sociales</t>
  </si>
  <si>
    <t>Ecosistema</t>
  </si>
  <si>
    <t>Alteración a ecosistemas terrestres</t>
  </si>
  <si>
    <t>Alteración a ecosistemas acuáticos</t>
  </si>
  <si>
    <t>Económico</t>
  </si>
  <si>
    <t>Modificación de las actividades económicas de la zona</t>
  </si>
  <si>
    <t>Demográfico</t>
  </si>
  <si>
    <t>Cambio en las variables demográficas</t>
  </si>
  <si>
    <t>Cultural</t>
  </si>
  <si>
    <t>Alteración en la percepción visual del paisaje</t>
  </si>
  <si>
    <t>Cambio en el uso del suelo</t>
  </si>
  <si>
    <t>Cobertura</t>
  </si>
  <si>
    <t>Alteración a la cobertura vegetal</t>
  </si>
  <si>
    <t>Atmosférico</t>
  </si>
  <si>
    <t>Alteración a la calidad del aire</t>
  </si>
  <si>
    <t>Alteración a las propiedades físicas del aire</t>
  </si>
  <si>
    <t>Alteración en los niveles de presión sonora</t>
  </si>
  <si>
    <t>Alteración en los niveles de radiación</t>
  </si>
  <si>
    <t>Generación de olores ofensivos</t>
  </si>
  <si>
    <t>SOCIO_ECONOMICO</t>
  </si>
  <si>
    <t>Arqueológico</t>
  </si>
  <si>
    <t>Político_Organizativo</t>
  </si>
  <si>
    <t>Tendencias del desarrollo</t>
  </si>
  <si>
    <t>Político_Administrativo</t>
  </si>
  <si>
    <t>BIÓTICO</t>
  </si>
  <si>
    <t>Área especial de interés ambiental (AEIA)</t>
  </si>
  <si>
    <t>Ecosistema Acuatico</t>
  </si>
  <si>
    <t>ABIÓTICO</t>
  </si>
  <si>
    <t>MEDIO</t>
  </si>
  <si>
    <t>ACTIVIDADES SIN PROYECTO</t>
  </si>
  <si>
    <t>ACTIVIDADES CON PROYECTO</t>
  </si>
  <si>
    <t>Movilización de vehículos y/o maquinaria</t>
  </si>
  <si>
    <t>Contratación de mano de obra</t>
  </si>
  <si>
    <t>Agricultura intensiva</t>
  </si>
  <si>
    <t>Transporte de equipos, materiales y personal</t>
  </si>
  <si>
    <t xml:space="preserve">Ganaderia </t>
  </si>
  <si>
    <t>Movimiento de tierras en la apertura de vías, adecuación de patios de almacenamiento y sitios de torre</t>
  </si>
  <si>
    <t>Distribución y transmisión de energía</t>
  </si>
  <si>
    <t>Cimentación, relleno y compactación</t>
  </si>
  <si>
    <t>Desarrollo industrial</t>
  </si>
  <si>
    <t>Montaje de estructuras y equipos</t>
  </si>
  <si>
    <t>Desarrollo urbano</t>
  </si>
  <si>
    <t>Despeje de la servidumbre</t>
  </si>
  <si>
    <t>Generación de carbón vegetal</t>
  </si>
  <si>
    <t>Tendido e izado cables conductor y guarda</t>
  </si>
  <si>
    <t>Reconformación de sitios de torres, patio de almacenamiento y caminos</t>
  </si>
  <si>
    <t>Transporte de energía</t>
  </si>
  <si>
    <t>Mantenimiento electromagnético de las líneas y la subestación</t>
  </si>
  <si>
    <t>Retiro y desmonte de la infraestructura del proyecto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</si>
  <si>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 xml:space="preserve">Cuando el </t>
    </r>
    <r>
      <rPr>
        <b/>
        <i/>
        <sz val="11"/>
        <color theme="1"/>
        <rFont val="Calibri"/>
        <family val="2"/>
        <scheme val="minor"/>
      </rPr>
      <t>efecto sea reversible</t>
    </r>
    <r>
      <rPr>
        <i/>
        <sz val="11"/>
        <color theme="1"/>
        <rFont val="Calibri"/>
        <family val="2"/>
        <scheme val="minor"/>
      </rPr>
      <t xml:space="preserve">, y en los casos que no sea necesaria la </t>
    </r>
    <r>
      <rPr>
        <b/>
        <i/>
        <sz val="11"/>
        <color theme="1"/>
        <rFont val="Calibri"/>
        <family val="2"/>
        <scheme val="minor"/>
      </rPr>
      <t>aceleración de la reversibilidad</t>
    </r>
    <r>
      <rPr>
        <i/>
        <sz val="11"/>
        <color theme="1"/>
        <rFont val="Calibri"/>
        <family val="2"/>
        <scheme val="minor"/>
      </rPr>
      <t xml:space="preserve">, o no sea necesaria la introducción de </t>
    </r>
    <r>
      <rPr>
        <b/>
        <i/>
        <sz val="11"/>
        <color theme="1"/>
        <rFont val="Calibri"/>
        <family val="2"/>
        <scheme val="minor"/>
      </rPr>
      <t>Medidas correctoras</t>
    </r>
    <r>
      <rPr>
        <i/>
        <sz val="11"/>
        <color theme="1"/>
        <rFont val="Calibri"/>
        <family val="2"/>
        <scheme val="minor"/>
      </rPr>
      <t xml:space="preserve">, el atributo </t>
    </r>
    <r>
      <rPr>
        <b/>
        <i/>
        <sz val="11"/>
        <color theme="1"/>
        <rFont val="Calibri"/>
        <family val="2"/>
        <scheme val="minor"/>
      </rPr>
      <t>"Recuperabilidad"</t>
    </r>
    <r>
      <rPr>
        <i/>
        <sz val="11"/>
        <color theme="1"/>
        <rFont val="Calibri"/>
        <family val="2"/>
        <scheme val="minor"/>
      </rPr>
      <t xml:space="preserve"> tomará los valores que se le hayan atribuido al atributo </t>
    </r>
    <r>
      <rPr>
        <b/>
        <i/>
        <sz val="11"/>
        <color theme="1"/>
        <rFont val="Calibri"/>
        <family val="2"/>
        <scheme val="minor"/>
      </rPr>
      <t>"Reversibilidad"</t>
    </r>
    <r>
      <rPr>
        <i/>
        <sz val="11"/>
        <color theme="1"/>
        <rFont val="Calibri"/>
        <family val="2"/>
        <scheme val="minor"/>
      </rPr>
      <t>.</t>
    </r>
  </si>
  <si>
    <t>ACTIVIDAD</t>
  </si>
  <si>
    <t>CATEGORIA DE IMPACTO</t>
  </si>
  <si>
    <t>COMPONENTE</t>
  </si>
  <si>
    <t>NATURALEZA (N)</t>
  </si>
  <si>
    <t>INTENSIDAD (IN)</t>
  </si>
  <si>
    <t>EXTENSION (EX)</t>
  </si>
  <si>
    <t>MOMENTO (MO)</t>
  </si>
  <si>
    <t>PERSISTENCIA (PE)</t>
  </si>
  <si>
    <t>REVERSIBILIDAD (RV)</t>
  </si>
  <si>
    <t>SINERGIA (SI)</t>
  </si>
  <si>
    <t>ACUMULACIÓN (AC)</t>
  </si>
  <si>
    <t>EFECTO (EF)</t>
  </si>
  <si>
    <t>PERIODICIDAD (PR)</t>
  </si>
  <si>
    <t>RECUPERABILIDAD (RB)</t>
  </si>
  <si>
    <t>NIVEL DE IMPORTANCIA</t>
  </si>
  <si>
    <t>IMPORTANCIA AMBIENTAL</t>
  </si>
  <si>
    <t>ALTERACIÓN A LA CALIDAD DEL AIRE</t>
  </si>
  <si>
    <t>ALTERACIÓN EN LOS NIVELES DE PRESIÓN SONORA</t>
  </si>
  <si>
    <t>ALTERACIÓN EN LA CALIDAD DEL RECURSO HÍDRICO SUPERFICIAL</t>
  </si>
  <si>
    <t>ALTERACIÓN A LA CALIDAD DEL SUELO</t>
  </si>
  <si>
    <t>ALTERACIÓN A COBERTURA VEGETAL</t>
  </si>
  <si>
    <t>ALTERACIÓN A ECOSISTEMAS TERRESTRES</t>
  </si>
  <si>
    <t>ALTERACIÓN A COMUNIDADES DE FAUNA TERRESTRE</t>
  </si>
  <si>
    <t>ALTERACIÓN A COMUNIDADES DE FLORA</t>
  </si>
  <si>
    <t>MODIFICACIÓN DE LA INFRAESTRUCTURA FÍSICA, SOCIAL Y DE SERVICIOS PÚBLICOS</t>
  </si>
  <si>
    <t>GENERACIÓN Y/O INCREMENTO DE CONFLICTOS SOCIALES</t>
  </si>
  <si>
    <t>MODIFICACIÓN DE LAS ACTIVIDADES ECONÓMICAS DE LA ZONA</t>
  </si>
  <si>
    <t>ALTERACIÓN EN LA PERCEPCIÓN VISUAL DEL PAISAJE</t>
  </si>
  <si>
    <t>CAMBIO EN EL USO DEL SUELO</t>
  </si>
  <si>
    <t>ESCENARIO</t>
  </si>
  <si>
    <t>IMPACTO</t>
  </si>
  <si>
    <t>ACUMULACIÓN = 4</t>
  </si>
  <si>
    <t>SINERGICO = 4</t>
  </si>
  <si>
    <t>MODERADO</t>
  </si>
  <si>
    <t>SIN PROYECTO</t>
  </si>
  <si>
    <t>Perjudicial</t>
  </si>
  <si>
    <t>LEVE</t>
  </si>
  <si>
    <t>Beneficioso</t>
  </si>
  <si>
    <t>CON PROYECTO</t>
  </si>
  <si>
    <t>ID_CAT</t>
  </si>
  <si>
    <t>CATEGORIA</t>
  </si>
  <si>
    <t>DEFINICIÓN</t>
  </si>
  <si>
    <t>OBJETIVO</t>
  </si>
  <si>
    <t>ID_COMPONENTE</t>
  </si>
  <si>
    <t>CEI_01</t>
  </si>
  <si>
    <t>Cambio en las concentraciones de los contaminantes criterio y/o tóxicos en el aire producto de las emisiones generadas como consecuencia de un proyecto, obra o actividad.</t>
  </si>
  <si>
    <t>Asegurar que no se superen los niveles de inmisión de gases y/o material particulado en el aire, que afecten la salud humana o el ambiente de acuerdo con lo establecido en la Resolución 2254 de 2017 del Ministerio de Ambiente y Desarrollo Sostenible, y los niveles permisibles de emisión de gases y/o material particulado establecidos en la Resolución 909 de 2008 del Ministerio de Ambiente, Vivienda y Desarrollo Territorial, o aquellas que las modifiquen o sustituyan.</t>
  </si>
  <si>
    <t>C01</t>
  </si>
  <si>
    <t>CEI_02</t>
  </si>
  <si>
    <t>ALTERACIÓN A LAS PROPIEDADES FÍSICAS DEL AIRE</t>
  </si>
  <si>
    <t>Cambio en las propiedades físicas del aire, tales como: velocidad, dispersión refractiva y/o reflectiva de la luz, potencia o capacidad de generación energética, densidad, temperatura entre otras, que como consecuencia de las actividades del proyecto modifiquen las condiciones iniciales del componente.</t>
  </si>
  <si>
    <t>Disminuir la percepción de las comunidades cercanas por las molestias ocasionadas debido a sombras y reflejos producidos por las nuevas estructuras, así como implementar las medidas de adaptación que se deriven por potenciales efectos en el microclima del área de influencia.</t>
  </si>
  <si>
    <t>CEI_03</t>
  </si>
  <si>
    <t>Cambio en los niveles de ruido ambiental como consecuencia de la emisión de ruido de un proyecto, obra o actividad.</t>
  </si>
  <si>
    <t>Asegurar que no se superen los niveles de emisión de ruido y ruido ambiental establecidos en la Resolución 0627 de 2006 o aquella que la modifique o sustituya.</t>
  </si>
  <si>
    <t>CEI_04</t>
  </si>
  <si>
    <t>ALTERACIÓN EN LOS NIVELES DE RADIACIÓN</t>
  </si>
  <si>
    <t>Cambio en los niveles de radiación ionizante y no ionizante, como consecuencia de un proyecto, obra o actividad.</t>
  </si>
  <si>
    <t>Garantizar que los niveles de radiación ionizante y/o no ionizante generados por cada fuente identificada, se encuentren dentro de los niveles de exposición establececidos en las metodologías, guías o normas técnicas aplicables por el tipo de actividad, con el fin de no afectar la salud humana y los elementos expuestos.</t>
  </si>
  <si>
    <t>CEI_05</t>
  </si>
  <si>
    <t>GENERACIÓN DE OLORES OFENSIVOS</t>
  </si>
  <si>
    <t>Cambio en la concentración de los contaminantes en el aire, producto de la emisión de sustancias generadoras de olores ofensivos, como consecuencia de un proyecto, obra o actividad.</t>
  </si>
  <si>
    <t>Asegurar que no se superen los niveles permisibles de olores ofensivos en el aire, que afecten a los receptores sensibles presentes en el área de inlcuencia del POA, de acuerdo con lo establecido en la Resolución 1541 de 2013, o aquella que la modifique o sustituya.</t>
  </si>
  <si>
    <t>CEI_06</t>
  </si>
  <si>
    <t>ALTERACIÓN DE LAS CONDICIONES GEOLÓGICAS EN PROFUNDIDAD</t>
  </si>
  <si>
    <t>Alteración de unidades litológicas y/o de rasgos estructurales como consecuencia del incremento de esfuerzos en profundidad y/o la lubricación de zonas de fractura, debido a las actividades de un POA (fracturamiento hidraulico en perforación horizontal, recobro mejorado, inyección, reinyección, embalses, actividades mineras subterráneas a gran escala, entre otros).</t>
  </si>
  <si>
    <t>Prevenir, mitigar, corregir y/o compensar la generación de sobrepresiones que ocasionen fracturamiento de unidades litológicas y/o migración de fluidos que puedan incidir en la generación de eventos sísmicos que generen afectaciones en superficie y que representen amenaza a comunidades, infraestructura y ecosistemas en general.</t>
  </si>
  <si>
    <t>C02</t>
  </si>
  <si>
    <t>CEI_07</t>
  </si>
  <si>
    <t>ALTERACIÓN DE LA GEOFORMA DEL TERRENO</t>
  </si>
  <si>
    <t>Cambio en la forma del terreno continental y/o marino costero como consecuencia de un proyecto, obra o actividad que modifica la dinámica existente de los procesos geomorfológicos.</t>
  </si>
  <si>
    <t>Mitigar y/o corregir los cambios en la forma del terreno continental y/o marino de las áreas intervenidas por las actividades del POA.</t>
  </si>
  <si>
    <t>C03</t>
  </si>
  <si>
    <t>CEI_08</t>
  </si>
  <si>
    <t>ALTERACIÓN DE LAS CONDICIONES GEOTÉCNICAS</t>
  </si>
  <si>
    <t>Cambios en las características geomecánicas de estabilidad del terreno y/o los macizos rocosos, como consecuencia de un proyecto, obra o actividad.</t>
  </si>
  <si>
    <t>Prevenir, mitigar y/o corregir fenómenos de inestabilidad y/o ocurrencia de procesos erosivos alterando la estabilidad del terreno y/o los macizos rocosos, como consecuencia de la ejecución de las actividades asociadas a un POA</t>
  </si>
  <si>
    <t>C04</t>
  </si>
  <si>
    <t>CEI_09</t>
  </si>
  <si>
    <t>ALTERACIÓN A LA CALIDAD DEL RECURSO HÍDRICO SUBTERRÁNEO</t>
  </si>
  <si>
    <t>Cambios en las características fisicoquímicas y/o microbiológicas de las aguas subterráneas o su zona de recarga como consecuencia de un proyecto, obra o actividad.</t>
  </si>
  <si>
    <t>Prevenir, mitigar y/o corregir los cambios en las características fisicoquímicas y/o microbiológicas de las aguas subterráneas o su zona de recarga como consecuencia de las actividades del POA</t>
  </si>
  <si>
    <t>C05</t>
  </si>
  <si>
    <t>CEI_10</t>
  </si>
  <si>
    <t>ALTERACIÓN EN LA OFERTA Y/O DISPONIBILIDAD DEL RECURSO HÍDRICO SUBTERRÁNEO</t>
  </si>
  <si>
    <t>Cambio en los niveles piezométricos (estáticos) en un acuífero determinado o sus zonas de recarga que causan una modificación en la oferta de aguas subterráneas como consecuencia de un proyecto, obra o actividad.</t>
  </si>
  <si>
    <t>Prevenir, mitigar y/o corregir la alteración de la oferta y disponibilidad del recurso hídrico subterráneo en el área de influencia del POA</t>
  </si>
  <si>
    <t>CEI_11</t>
  </si>
  <si>
    <t>ALTERACIÓN HIDROGEOMORFOLÓGICA DE LA DINÁMICA FLUVIAL Y/O DEL RÉGIMEN SEDIMENTOLÓGICO</t>
  </si>
  <si>
    <t>Cambios en la dinámica hidrogeomorfológica del sistema fluvial y/o sedimentológico generado por un proyecto, obra o actividad que origina cambios de cauce, activación de procesos erosivos, represamientos, inundaciones, movimientos en masa, entre otros.</t>
  </si>
  <si>
    <t>C06</t>
  </si>
  <si>
    <t>CEI_12</t>
  </si>
  <si>
    <t>Cambios en las características fisicoquímicas, microbiológicas y/o hidrobiológicas de las aguas superficiales como consecuencia de un proyecto, obra o actividad.</t>
  </si>
  <si>
    <t>Prevenir, mitigar y/o corregir los cambios en las características fisicoquímicas, microbiológicas y/o hidrobiologicas de las aguas superficiales como consecuencia de las actividades del POA</t>
  </si>
  <si>
    <t>CEI_13</t>
  </si>
  <si>
    <t>ALTERACIÓN EN LA OFERTA Y DISPONIBILIDAD DEL RECURSO HÍDRICO SUPERFICIAL</t>
  </si>
  <si>
    <t>Cambio de los caudales y/o volúmenes  en un cuerpo de agua superficial que causan una modificación de  la oferta hídrica  como consecuencia de un proyecto, obra o actividad.</t>
  </si>
  <si>
    <t>Prevenir, mitigar y/o corregir la alteración de la oferta y disponibilidad del recurso hídrico superficial en el área de influencia del POA</t>
  </si>
  <si>
    <t>CEI_14</t>
  </si>
  <si>
    <t>ALTERACIÓN DE LA CALIDAD DEL AGUA Y SEDIMENTOS MARINOS</t>
  </si>
  <si>
    <t>Cambio en las características físicas y químicas del agua y sedimentos marinos como consecuencia de las actividades del proyecto, obra o actividad.</t>
  </si>
  <si>
    <t>Prevenir y/o mitigar la alteración en las características físicas y químicas del agua y sedimentos marinos producidas por las actividades desarrolladas en el POA.</t>
  </si>
  <si>
    <t>C07</t>
  </si>
  <si>
    <t>CEI_15</t>
  </si>
  <si>
    <t>ALTERACIÓN DE LAS CONDICIONES MORFOLÓGICAS DE LA LÍNEA DE COSTA</t>
  </si>
  <si>
    <t>Cambio en el patrón sedimentológico que modifica el perfil de playa por procesos de erosión y acreción.</t>
  </si>
  <si>
    <t>Mitigar y/o corregir los procesos de erosión y acreción de la línea de costa generados por las actividades del POA</t>
  </si>
  <si>
    <t>CEI_16</t>
  </si>
  <si>
    <t>Cambio en las características y propiedades físicas, químicas y biológicas del suelo como consecuencia de un proyecto, obra o actividad.</t>
  </si>
  <si>
    <t>Prevenir, mitigar y/o corregir las alteraciones sobre las características y propiedades físicas, químicas y biológicas del suelo como consecuencia del POA.</t>
  </si>
  <si>
    <t>C08</t>
  </si>
  <si>
    <t>CEI_17</t>
  </si>
  <si>
    <t>Cambio en los  ecosistemas terrestres como consecuencia de las actividades del POA que generan: i) Fragmentación de ecosistemas  ii) Modificación de la conectividad funcional ecológica, iii) Cambios en estructura y composición, entre otras</t>
  </si>
  <si>
    <t>Prevenir, corregir y mitigar los efectos de: i) Fragmentación de ecosistemas; ii) Modificación de la conectividad funcional ecológica; y iii) Cambios en estructura y composición, entre otras, en relación con los datos del IMC</t>
  </si>
  <si>
    <t>C11</t>
  </si>
  <si>
    <t>CEI_18</t>
  </si>
  <si>
    <t>Cambio en la extensión (área), forma (geometría) y distribución de las coberturas vegetales como consecuencia de un proyecto, obra o actividad que generan, entre otros:
i) Disminución de coberturas
ii) Efectos de borde
iii) Fragmentación de coberturas</t>
  </si>
  <si>
    <t>Prevenir, corregir o mitigar la fragmentación, disminución, alteración del factor de forma o la distribución de coberturas vegetales</t>
  </si>
  <si>
    <t>C10</t>
  </si>
  <si>
    <t>CEI_19</t>
  </si>
  <si>
    <t>Cambio en las comunidades de flora como consecuencia de un proyecto, obra o actividad que generen, entre otras:
i) Disminución de individuos o ejemplares de una o más especies
ii) Modificación de poblaciones
iii) Cambio en su composición, estructura y función</t>
  </si>
  <si>
    <t>Prevenir, corregir, mitigar y/o compensar la pérdida o degradación de comunidades de flora, en relación con los datos del IMC aprobado por AA</t>
  </si>
  <si>
    <t>C15</t>
  </si>
  <si>
    <t>CEI_20</t>
  </si>
  <si>
    <t>Cambio en las comunidades de fauna como consecuencia de un proyecto, obra o actividad que generen, entre otras:
i) Cambio en la composición, estructura y función
ii) Desplazamiento de fauna
iii) cambio en las cadenas tróficas.</t>
  </si>
  <si>
    <t>Prevenir, corregir, mitigar y/o compensar alteraciones en la composición, abundancia y diversidad de comunidades de fauna, en relación con los datos del IMC aprobado</t>
  </si>
  <si>
    <t>C13</t>
  </si>
  <si>
    <t>CEI_21</t>
  </si>
  <si>
    <t>ALTERACIÓN A ECOSISTEMAS ACUÁTICOS</t>
  </si>
  <si>
    <t>Cambio en los ecosistemas acuáticos, marino-costeros y/o continentales como consecuencia de un proyecto, obra o actividad que generan, entre otras:
i) Cambios en la estructura,función y composición
ii) Cambio en la conectividad ecosistémica</t>
  </si>
  <si>
    <t>Prevenir, corregir y/o mitigar: i) fragmentación de ecosistemas, ii) cambio conectividad ecosistémica, iii) cambios en abundancia y composición, iv) alteración en la coberturade ecosistemas acuáticos (continentales y marino-costeros)</t>
  </si>
  <si>
    <t>CEI_22</t>
  </si>
  <si>
    <t>ALTERACIÓN A COMUNIDADES DE FAUNA ACUÁTICA E HIDROBIOTA</t>
  </si>
  <si>
    <t>Cambio en las comunidades de hidrobiota (Fauna acuática, Vertebrados, Peces, Bentos, Macrófitas, Perifiton, Plancton) como consecuencia de un proyecto, obra o actividad que generan, entre otras:
i) Alteración de las poblaciones y/o comunidades acuáticas
ii) Alteración de número de especies
iii) Cambios en la composición, abundancia y diversidad</t>
  </si>
  <si>
    <t>Prevenir, corregir y mitigar alteraciones en las comunidades de fauna acuática (vertebrados)  e hidrobiota (ictiofauna, bentónicas, macrófitas, perifiton, plánctonicas y macrofauna) como consecuencia de las actividades del POA que generan: i) alteración de las poblaciones y/o comunidades acuáticas;  ii) cambios en la composición, abundancia y diversidad, entre otras</t>
  </si>
  <si>
    <t>C14</t>
  </si>
  <si>
    <t>CEI_23</t>
  </si>
  <si>
    <t>CAMBIO EN LA ESTRUCTURA DEMOGRÁFICA, EN LA DISTRIBUCIÓN ESPACIAL DE LA POBLACIÓN Y SUS EFECTOS EN LA DINÁMICA DE LA POBLACIÓN</t>
  </si>
  <si>
    <t>Cambios en la tendencia de la estructura (sexo y edad), la cantidad (fecundidad, mortalidad, migración) y la distribución (densidad y ubicación urbano/rural) de la población en el área de influencia, como consecuencia de las actividades del POA</t>
  </si>
  <si>
    <t>Prevenir, mitigar, corregir y/o compensar cambios en la tendencia de la estructura (sexo y edad), la cantidad (fecundidad, mortalidad, migración) y la distribución (densidad y ubicación urbano/rural) de la población en el área de influencia, como consecuencia de las actividades del POA</t>
  </si>
  <si>
    <t>C16</t>
  </si>
  <si>
    <t>CEI_24</t>
  </si>
  <si>
    <t>Cambio físico y/o en la percepción de la calidad visual de las unidades de paisaje, como consecuencia de las actividades del POA</t>
  </si>
  <si>
    <t>Prevenir, mitigar, corregir y/o compensar los cambios físicos y/o en la percepción de las unidades de paisaje, como consecuencia de las actividades del POA</t>
  </si>
  <si>
    <t>C19</t>
  </si>
  <si>
    <t>CEI_25</t>
  </si>
  <si>
    <t>Proceso dinámico de confrontación de intereses de grupos sociales (organizados o no), ante las afectaciones de su entorno por la intervención del POA en el territorio, que se hace visible con reclamos, exigencias o medidas de fuerza, pero también se manifiesta en esfuerzos de diálogo y concertación. El conflicto socioambiental está relacionado, entre otros, con:
i)  Cambio en el acceso, uso, distribución y conservación de recursos naturales
ii) Cambio en la organización comunitaria
iii) Cambio en los lazos de interrelación entre los ciudadanos  y sus instituciones, tradiciones o estilos de vida
iv) Modificación de las instancias y mecanismos de participación
v) Generación de expectativas
vi) Ausencia o debilidad de mecanismos de comunicación y/o flujos de información
vii) Formas de relacionamiento entre personal vinculado al POA y la comunidad
viii) Políticas de reclutamiento de personal del POA</t>
  </si>
  <si>
    <t>Prevenir, mitigar, corregir y/o compensar procesos de confrontación de intereses entre la población, el POA y los actores involucrados en su desarrollo</t>
  </si>
  <si>
    <t>C23</t>
  </si>
  <si>
    <t>CEI_26</t>
  </si>
  <si>
    <t>MODIFICACIÓN DE LA ACCESIBILIDAD, MOVILIDAD Y CONECTIVIDAD LOCAL</t>
  </si>
  <si>
    <t>Cambios en los flujos, frecuencias, tipos de movilidad, acceso de las comunidades a centros nucleados y/o servicios sociales, tiempos de desplazamiento, seguridad vial, entre otros, como consecuencia de las actividades del POA</t>
  </si>
  <si>
    <t>Prevenir, mitigar, corregir y/o compensar cambios en los flujos, frecuencias, tipos de movilidad, acceso de las comunidades a centros nucleados y/o servicios sociales, tiempos de desplazamiento, seguridad vial, entre otros, como consecuencia de las actividades del POA</t>
  </si>
  <si>
    <t>C17</t>
  </si>
  <si>
    <t>CEI_27</t>
  </si>
  <si>
    <t>Cambio en las condiciones de cobertura, calidad y/o disponibilidad de los servicios públicos y sociales, como consecuencia de las actividades del POA, relacionadas, entre otras con:
i) Agua para consumo humano y actividades económicas 
ii) Servicios de salud
iii) Educación
iv) Energía y telecomunicaciones
v) Gestión de residuos líquidos y sólidos.
vi) Infraestructura comunitaria y escenarios de recreación activa o pasiva.</t>
  </si>
  <si>
    <t>Prevenir, mitigar, corregir y/o compensar cambios en las condiciones de cobertura, calidad y/o disponibilidad de los servicios públicos, sociales y comunitarios, afectados por el POA</t>
  </si>
  <si>
    <t>CEI_28</t>
  </si>
  <si>
    <t>Cambio en los incentivos, estímulos y/o condiciones para el desarrollo de las actividades económicas como consecuencia del POA que, entre otros, generan:
i) Modificación  en la  estructura de la propiedad, dependencia y  formas de tenencia
ii) Cambio en  actividades productivas de los sectores primario, secundario y terciario
iii)  Cambio en las  actividades económicas tradicionales y/o  el turismo y/o la recreación
iv) Modificación de programas y proyectos productivos privados, públicos y/o comunitarios existentes
v) Cambio  en las características del mercado laboral actual en cuanto al tipo de mano de obra que se encuentra en el área y su condición laboral
vi) Cambio en la tendencias del empleo en el corto y mediano plazo. 
vii) Afectación o restricción de acceso a los recursos necesarios para el sustento</t>
  </si>
  <si>
    <t>Prevenir, mitigar, corregir y/o compensar cambios en los incentivos, estímulos y/o condiciones para el desarrollo de las actividades económicas, como consecuencia del POA</t>
  </si>
  <si>
    <t>C18</t>
  </si>
  <si>
    <t>CEI_29</t>
  </si>
  <si>
    <t>TRASLADO INVOLUNTARIO DE POBLACIÓN</t>
  </si>
  <si>
    <t>Reasentamiento y/o relocalización involuntaria de unidades sociales como consecuencia de las actividades del POA</t>
  </si>
  <si>
    <t>Restablecer las condiciones socioecómicas de las unidades sociales a reasentar y/o relocalizar</t>
  </si>
  <si>
    <t>C24</t>
  </si>
  <si>
    <t>CEI_30</t>
  </si>
  <si>
    <t>Modificación en el uso, aptitud, acceso y disfrute del suelo como consecuencia de las actividades de un proyecto, obra o actividad.</t>
  </si>
  <si>
    <t>Null</t>
  </si>
  <si>
    <t>SINERGIA</t>
  </si>
  <si>
    <t>Valor</t>
  </si>
  <si>
    <t>Sin sinergismo o simple</t>
  </si>
  <si>
    <t>Sinergismo moderado</t>
  </si>
  <si>
    <t>Muy sinérgico</t>
  </si>
  <si>
    <t>REVERSIBILIDAD</t>
  </si>
  <si>
    <t>Corto plazo</t>
  </si>
  <si>
    <t>Medio plazo</t>
  </si>
  <si>
    <t>Largo plazo</t>
  </si>
  <si>
    <t>Irreversible</t>
  </si>
  <si>
    <t>PERIODICIDAD</t>
  </si>
  <si>
    <t>Irregular</t>
  </si>
  <si>
    <t>Periódico</t>
  </si>
  <si>
    <t>Continuo</t>
  </si>
  <si>
    <t>PERSISTENCIA</t>
  </si>
  <si>
    <t>Fugaz o Efímero</t>
  </si>
  <si>
    <t>Momentaneo</t>
  </si>
  <si>
    <t>Temporal o Transitorio</t>
  </si>
  <si>
    <t>Pertinaz o persistente</t>
  </si>
  <si>
    <t>Permanente o constante</t>
  </si>
  <si>
    <t>NATURALEZA</t>
  </si>
  <si>
    <t>ID</t>
  </si>
  <si>
    <t>Impacto beneficioso (+)</t>
  </si>
  <si>
    <t>Impacto perjudicial (-)</t>
  </si>
  <si>
    <t>MOMENTO</t>
  </si>
  <si>
    <t>Inmediato</t>
  </si>
  <si>
    <t>Crítico</t>
  </si>
  <si>
    <t>RECUPERABILIDAD</t>
  </si>
  <si>
    <t>De manera inmediata</t>
  </si>
  <si>
    <t>Mediano plazo</t>
  </si>
  <si>
    <t>Mitigable, sustituible y compensable</t>
  </si>
  <si>
    <t>Irrecuperable</t>
  </si>
  <si>
    <t>INTENSIDAD</t>
  </si>
  <si>
    <t>Baja o mínima</t>
  </si>
  <si>
    <t>Media</t>
  </si>
  <si>
    <t>Alta</t>
  </si>
  <si>
    <t>Muy Alta</t>
  </si>
  <si>
    <t>Total</t>
  </si>
  <si>
    <t>EXTENSION</t>
  </si>
  <si>
    <t>Puntual</t>
  </si>
  <si>
    <t>Parcial</t>
  </si>
  <si>
    <t>Amplio o Extenso</t>
  </si>
  <si>
    <t>Crítica</t>
  </si>
  <si>
    <t>EFECTO</t>
  </si>
  <si>
    <t>Indirecto o secundario</t>
  </si>
  <si>
    <t>Directo o primario</t>
  </si>
  <si>
    <t>ACUMULACIÓN</t>
  </si>
  <si>
    <t>Simple</t>
  </si>
  <si>
    <t>Acumulativo</t>
  </si>
  <si>
    <t>Deberá ubicar todas las actividades ya existentes en el territorio antes del proyecto. A continuación, se presentan algunos ejemplos:</t>
  </si>
  <si>
    <t xml:space="preserve">Deberá ubicar todas las actividades que va a generar con su proyecto, en las diferentes etapas. A conitnuación, se presentan algunos ejemplos: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</si>
</sst>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Arial Narrow"/>
      <family val="2"/>
    </font>
    <font>
      <i/>
      <u/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3" borderId="1" applyNumberFormat="0" applyFont="0" applyBorder="0" applyAlignment="0" applyProtection="0"/>
  </cellStyleXfs>
  <cellXfs count="19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1" applyFon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 textRotation="90"/>
    </xf>
    <xf numFmtId="0" fontId="6" fillId="0" borderId="0" xfId="0" applyFont="1"/>
    <xf numFmtId="0" fontId="8" fillId="0" borderId="0" xfId="0" applyFont="1" applyAlignment="1">
      <alignment horizontal="center"/>
    </xf>
    <xf numFmtId="0" fontId="11" fillId="5" borderId="0" xfId="1" applyFont="1" applyFill="1" applyBorder="1" applyAlignment="1">
      <alignment vertical="center" wrapText="1"/>
    </xf>
    <xf numFmtId="0" fontId="14" fillId="6" borderId="0" xfId="1" applyFont="1" applyFill="1" applyBorder="1" applyAlignment="1">
      <alignment vertical="center" wrapText="1"/>
    </xf>
    <xf numFmtId="0" fontId="11" fillId="3" borderId="0" xfId="1" applyFont="1" applyBorder="1" applyAlignment="1">
      <alignment vertical="center" wrapText="1"/>
    </xf>
    <xf numFmtId="0" fontId="6" fillId="3" borderId="0" xfId="1" applyFont="1" applyBorder="1" applyAlignment="1">
      <alignment vertical="center" wrapText="1"/>
    </xf>
    <xf numFmtId="0" fontId="11" fillId="3" borderId="0" xfId="1" applyFont="1" applyBorder="1" applyAlignment="1">
      <alignment horizontal="center" vertical="center" wrapText="1"/>
    </xf>
  </cellXfs>
  <cellStyles count="2">
    <cellStyle name="Normal" xfId="0" builtinId="0"/>
    <cellStyle name="Note" xfId="1" builtinId="10" customBuiltin="1"/>
  </cellStyles>
  <dxfs count="18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alignment horizontal="center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B050"/>
      <color rgb="FFFF0000"/>
      <color rgb="FFFFC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connections" Target="connections.xml"/><Relationship Id="rId47" Type="http://schemas.openxmlformats.org/officeDocument/2006/relationships/calcChain" Target="calcChain.xml"/><Relationship Id="rId63" Type="http://schemas.openxmlformats.org/officeDocument/2006/relationships/customXml" Target="../customXml/item16.xml"/><Relationship Id="rId68" Type="http://schemas.openxmlformats.org/officeDocument/2006/relationships/customXml" Target="../customXml/item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eetMetadata" Target="metadata.xml"/><Relationship Id="rId53" Type="http://schemas.openxmlformats.org/officeDocument/2006/relationships/customXml" Target="../customXml/item6.xml"/><Relationship Id="rId58" Type="http://schemas.openxmlformats.org/officeDocument/2006/relationships/customXml" Target="../customXml/item11.xml"/><Relationship Id="rId66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1.xml"/><Relationship Id="rId56" Type="http://schemas.openxmlformats.org/officeDocument/2006/relationships/customXml" Target="../customXml/item9.xml"/><Relationship Id="rId64" Type="http://schemas.openxmlformats.org/officeDocument/2006/relationships/customXml" Target="../customXml/item17.xml"/><Relationship Id="rId69" Type="http://schemas.openxmlformats.org/officeDocument/2006/relationships/customXml" Target="../customXml/item22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72" Type="http://schemas.openxmlformats.org/officeDocument/2006/relationships/customXml" Target="../customXml/item2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owerPivotData" Target="model/item.data"/><Relationship Id="rId59" Type="http://schemas.openxmlformats.org/officeDocument/2006/relationships/customXml" Target="../customXml/item12.xml"/><Relationship Id="rId67" Type="http://schemas.openxmlformats.org/officeDocument/2006/relationships/customXml" Target="../customXml/item20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Relationship Id="rId54" Type="http://schemas.openxmlformats.org/officeDocument/2006/relationships/customXml" Target="../customXml/item7.xml"/><Relationship Id="rId62" Type="http://schemas.openxmlformats.org/officeDocument/2006/relationships/customXml" Target="../customXml/item15.xml"/><Relationship Id="rId70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57" Type="http://schemas.openxmlformats.org/officeDocument/2006/relationships/customXml" Target="../customXml/item1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52" Type="http://schemas.openxmlformats.org/officeDocument/2006/relationships/customXml" Target="../customXml/item5.xml"/><Relationship Id="rId60" Type="http://schemas.openxmlformats.org/officeDocument/2006/relationships/customXml" Target="../customXml/item13.xml"/><Relationship Id="rId65" Type="http://schemas.openxmlformats.org/officeDocument/2006/relationships/customXml" Target="../customXml/item18.xml"/><Relationship Id="rId73" Type="http://schemas.openxmlformats.org/officeDocument/2006/relationships/customXml" Target="../customXml/item2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customXml" Target="../customXml/item3.xml"/><Relationship Id="rId55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4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DATOS INICIALES'!A1"/><Relationship Id="rId2" Type="http://schemas.openxmlformats.org/officeDocument/2006/relationships/hyperlink" Target="#CP!A1"/><Relationship Id="rId1" Type="http://schemas.openxmlformats.org/officeDocument/2006/relationships/hyperlink" Target="#SP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D788850-B3A9-478C-B32A-F695CD6CC775}" type="doc">
      <dgm:prSet loTypeId="urn:microsoft.com/office/officeart/2005/8/layout/vList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36318DE9-A4E6-4513-98AE-6DAF1EDB589E}">
      <dgm:prSet phldrT="[Texto]" custT="1"/>
      <dgm:spPr>
        <a:solidFill>
          <a:schemeClr val="accent4">
            <a:lumMod val="20000"/>
            <a:lumOff val="80000"/>
          </a:schemeClr>
        </a:solidFill>
      </dgm:spPr>
      <dgm:t>
        <a:bodyPr/>
        <a:lstStyle/>
        <a:p>
          <a:r>
            <a:rPr lang="en-US" sz="1600" b="1">
              <a:solidFill>
                <a:sysClr val="windowText" lastClr="000000"/>
              </a:solidFill>
            </a:rPr>
            <a:t>FORMULARIO (Sin Proyecto)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89C0CCF-38A6-4952-874E-50E4FDD5A15E}" type="parTrans" cxnId="{303DFA93-8388-46E0-909D-3B9689918CFF}">
      <dgm:prSet/>
      <dgm:spPr/>
      <dgm:t>
        <a:bodyPr/>
        <a:lstStyle/>
        <a:p>
          <a:endParaRPr lang="en-US" sz="1600"/>
        </a:p>
      </dgm:t>
    </dgm:pt>
    <dgm:pt modelId="{C543E878-730E-4E69-B383-2F3EF586A3BB}" type="sibTrans" cxnId="{303DFA93-8388-46E0-909D-3B9689918CFF}">
      <dgm:prSet/>
      <dgm:spPr/>
      <dgm:t>
        <a:bodyPr/>
        <a:lstStyle/>
        <a:p>
          <a:endParaRPr lang="en-US" sz="1600"/>
        </a:p>
      </dgm:t>
    </dgm:pt>
    <dgm:pt modelId="{631365AF-BD91-4B14-B564-A1E24D3F2F24}">
      <dgm:prSet phldrT="[Texto]" custT="1"/>
      <dgm:spPr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60960" tIns="60960" rIns="60960" bIns="60960" numCol="1" spcCol="1270" anchor="ctr" anchorCtr="0"/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b="1" kern="120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  <a:t>FORMULARIO (Con Proyecto)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B17D3A8-D4C8-4970-9C8A-B06069D50DD3}" type="parTrans" cxnId="{C2A56BD0-B175-4A49-BF15-C322E1A8B026}">
      <dgm:prSet/>
      <dgm:spPr/>
      <dgm:t>
        <a:bodyPr/>
        <a:lstStyle/>
        <a:p>
          <a:endParaRPr lang="en-US" sz="1600"/>
        </a:p>
      </dgm:t>
    </dgm:pt>
    <dgm:pt modelId="{6642DDC8-7071-4E17-8577-244BED31FC60}" type="sibTrans" cxnId="{C2A56BD0-B175-4A49-BF15-C322E1A8B026}">
      <dgm:prSet/>
      <dgm:spPr/>
      <dgm:t>
        <a:bodyPr/>
        <a:lstStyle/>
        <a:p>
          <a:endParaRPr lang="en-US" sz="1600"/>
        </a:p>
      </dgm:t>
    </dgm:pt>
    <dgm:pt modelId="{A0F6060E-4CAF-448A-8BCB-0906BBC304A4}">
      <dgm:prSet phldrT="[Texto]" custT="1"/>
      <dgm:spPr>
        <a:solidFill>
          <a:srgbClr val="00B050"/>
        </a:solidFill>
      </dgm:spPr>
      <dgm:t>
        <a:bodyPr/>
        <a:lstStyle/>
        <a:p>
          <a:r>
            <a:rPr lang="en-US" sz="1600" b="1">
              <a:solidFill>
                <a:sysClr val="windowText" lastClr="000000"/>
              </a:solidFill>
            </a:rPr>
            <a:t>DATOS INICIALES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0BBCCB4F-0183-4B0D-B13F-8C82D1923A05}" type="parTrans" cxnId="{1977FB19-B23D-4CE6-85F6-C01CA809D80B}">
      <dgm:prSet/>
      <dgm:spPr/>
      <dgm:t>
        <a:bodyPr/>
        <a:lstStyle/>
        <a:p>
          <a:endParaRPr lang="en-US"/>
        </a:p>
      </dgm:t>
    </dgm:pt>
    <dgm:pt modelId="{1EB1A98E-BDDC-45A6-B63A-773043614022}" type="sibTrans" cxnId="{1977FB19-B23D-4CE6-85F6-C01CA809D80B}">
      <dgm:prSet/>
      <dgm:spPr/>
      <dgm:t>
        <a:bodyPr/>
        <a:lstStyle/>
        <a:p>
          <a:endParaRPr lang="en-US"/>
        </a:p>
      </dgm:t>
    </dgm:pt>
    <dgm:pt modelId="{65596DFB-B806-424E-A2C9-7189CEC38B9C}" type="pres">
      <dgm:prSet presAssocID="{7D788850-B3A9-478C-B32A-F695CD6CC775}" presName="linear" presStyleCnt="0">
        <dgm:presLayoutVars>
          <dgm:animLvl val="lvl"/>
          <dgm:resizeHandles val="exact"/>
        </dgm:presLayoutVars>
      </dgm:prSet>
      <dgm:spPr/>
    </dgm:pt>
    <dgm:pt modelId="{3C85E6B8-2395-4C16-8998-A1F4055F156F}" type="pres">
      <dgm:prSet presAssocID="{A0F6060E-4CAF-448A-8BCB-0906BBC304A4}" presName="parentText" presStyleLbl="node1" presStyleIdx="0" presStyleCnt="3">
        <dgm:presLayoutVars>
          <dgm:chMax val="0"/>
          <dgm:bulletEnabled val="1"/>
        </dgm:presLayoutVars>
      </dgm:prSet>
      <dgm:spPr/>
    </dgm:pt>
    <dgm:pt modelId="{CA42F76E-CF20-467C-BCBE-3FE02E46252F}" type="pres">
      <dgm:prSet presAssocID="{1EB1A98E-BDDC-45A6-B63A-773043614022}" presName="spacer" presStyleCnt="0"/>
      <dgm:spPr/>
    </dgm:pt>
    <dgm:pt modelId="{DE0B23EF-9D37-4678-9671-C8EF8E003521}" type="pres">
      <dgm:prSet presAssocID="{36318DE9-A4E6-4513-98AE-6DAF1EDB589E}" presName="parentText" presStyleLbl="node1" presStyleIdx="1" presStyleCnt="3">
        <dgm:presLayoutVars>
          <dgm:chMax val="0"/>
          <dgm:bulletEnabled val="1"/>
        </dgm:presLayoutVars>
      </dgm:prSet>
      <dgm:spPr/>
    </dgm:pt>
    <dgm:pt modelId="{2658DE09-F900-49AC-A302-CE579303161C}" type="pres">
      <dgm:prSet presAssocID="{C543E878-730E-4E69-B383-2F3EF586A3BB}" presName="spacer" presStyleCnt="0"/>
      <dgm:spPr/>
    </dgm:pt>
    <dgm:pt modelId="{69A0044F-5BB3-4E5E-B775-7FAA40D3A999}" type="pres">
      <dgm:prSet presAssocID="{631365AF-BD91-4B14-B564-A1E24D3F2F24}" presName="parentText" presStyleLbl="node1" presStyleIdx="2" presStyleCnt="3">
        <dgm:presLayoutVars>
          <dgm:chMax val="0"/>
          <dgm:bulletEnabled val="1"/>
        </dgm:presLayoutVars>
      </dgm:prSet>
      <dgm:spPr>
        <a:xfrm>
          <a:off x="0" y="566092"/>
          <a:ext cx="6819900" cy="411840"/>
        </a:xfrm>
        <a:prstGeom prst="roundRect">
          <a:avLst/>
        </a:prstGeom>
      </dgm:spPr>
    </dgm:pt>
  </dgm:ptLst>
  <dgm:cxnLst>
    <dgm:cxn modelId="{1977FB19-B23D-4CE6-85F6-C01CA809D80B}" srcId="{7D788850-B3A9-478C-B32A-F695CD6CC775}" destId="{A0F6060E-4CAF-448A-8BCB-0906BBC304A4}" srcOrd="0" destOrd="0" parTransId="{0BBCCB4F-0183-4B0D-B13F-8C82D1923A05}" sibTransId="{1EB1A98E-BDDC-45A6-B63A-773043614022}"/>
    <dgm:cxn modelId="{0AAEEC5E-2C58-49A4-A323-CAB51DC54CC1}" type="presOf" srcId="{A0F6060E-4CAF-448A-8BCB-0906BBC304A4}" destId="{3C85E6B8-2395-4C16-8998-A1F4055F156F}" srcOrd="0" destOrd="0" presId="urn:microsoft.com/office/officeart/2005/8/layout/vList2"/>
    <dgm:cxn modelId="{81527386-859B-4B72-98B4-7D676AFB6DBE}" type="presOf" srcId="{7D788850-B3A9-478C-B32A-F695CD6CC775}" destId="{65596DFB-B806-424E-A2C9-7189CEC38B9C}" srcOrd="0" destOrd="0" presId="urn:microsoft.com/office/officeart/2005/8/layout/vList2"/>
    <dgm:cxn modelId="{303DFA93-8388-46E0-909D-3B9689918CFF}" srcId="{7D788850-B3A9-478C-B32A-F695CD6CC775}" destId="{36318DE9-A4E6-4513-98AE-6DAF1EDB589E}" srcOrd="1" destOrd="0" parTransId="{F89C0CCF-38A6-4952-874E-50E4FDD5A15E}" sibTransId="{C543E878-730E-4E69-B383-2F3EF586A3BB}"/>
    <dgm:cxn modelId="{727ADBB3-7B14-4D21-9A9D-9F6A617978BD}" type="presOf" srcId="{36318DE9-A4E6-4513-98AE-6DAF1EDB589E}" destId="{DE0B23EF-9D37-4678-9671-C8EF8E003521}" srcOrd="0" destOrd="0" presId="urn:microsoft.com/office/officeart/2005/8/layout/vList2"/>
    <dgm:cxn modelId="{C2A56BD0-B175-4A49-BF15-C322E1A8B026}" srcId="{7D788850-B3A9-478C-B32A-F695CD6CC775}" destId="{631365AF-BD91-4B14-B564-A1E24D3F2F24}" srcOrd="2" destOrd="0" parTransId="{EB17D3A8-D4C8-4970-9C8A-B06069D50DD3}" sibTransId="{6642DDC8-7071-4E17-8577-244BED31FC60}"/>
    <dgm:cxn modelId="{370264D2-9C38-4B24-AA7C-BCFCDA7DB6C6}" type="presOf" srcId="{631365AF-BD91-4B14-B564-A1E24D3F2F24}" destId="{69A0044F-5BB3-4E5E-B775-7FAA40D3A999}" srcOrd="0" destOrd="0" presId="urn:microsoft.com/office/officeart/2005/8/layout/vList2"/>
    <dgm:cxn modelId="{89BE45C7-6DCD-4BFF-9579-7823977012DD}" type="presParOf" srcId="{65596DFB-B806-424E-A2C9-7189CEC38B9C}" destId="{3C85E6B8-2395-4C16-8998-A1F4055F156F}" srcOrd="0" destOrd="0" presId="urn:microsoft.com/office/officeart/2005/8/layout/vList2"/>
    <dgm:cxn modelId="{3C5DFCF1-D2C0-4D5D-A3B6-0FF4EA23E348}" type="presParOf" srcId="{65596DFB-B806-424E-A2C9-7189CEC38B9C}" destId="{CA42F76E-CF20-467C-BCBE-3FE02E46252F}" srcOrd="1" destOrd="0" presId="urn:microsoft.com/office/officeart/2005/8/layout/vList2"/>
    <dgm:cxn modelId="{C0371A42-754E-470A-8A7F-901751A85BAF}" type="presParOf" srcId="{65596DFB-B806-424E-A2C9-7189CEC38B9C}" destId="{DE0B23EF-9D37-4678-9671-C8EF8E003521}" srcOrd="2" destOrd="0" presId="urn:microsoft.com/office/officeart/2005/8/layout/vList2"/>
    <dgm:cxn modelId="{C5404FFB-E896-4DD4-9007-BDC435C8077F}" type="presParOf" srcId="{65596DFB-B806-424E-A2C9-7189CEC38B9C}" destId="{2658DE09-F900-49AC-A302-CE579303161C}" srcOrd="3" destOrd="0" presId="urn:microsoft.com/office/officeart/2005/8/layout/vList2"/>
    <dgm:cxn modelId="{A0D01A1A-DCE0-4840-B7A5-F0845EB7671D}" type="presParOf" srcId="{65596DFB-B806-424E-A2C9-7189CEC38B9C}" destId="{69A0044F-5BB3-4E5E-B775-7FAA40D3A999}" srcOrd="4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C85E6B8-2395-4C16-8998-A1F4055F156F}">
      <dsp:nvSpPr>
        <dsp:cNvPr id="0" name=""/>
        <dsp:cNvSpPr/>
      </dsp:nvSpPr>
      <dsp:spPr>
        <a:xfrm>
          <a:off x="0" y="1135612"/>
          <a:ext cx="7305676" cy="1216800"/>
        </a:xfrm>
        <a:prstGeom prst="roundRect">
          <a:avLst/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b="1" kern="1200">
              <a:solidFill>
                <a:sysClr val="windowText" lastClr="000000"/>
              </a:solidFill>
            </a:rPr>
            <a:t>DATOS INICIALES</a:t>
          </a:r>
        </a:p>
      </dsp:txBody>
      <dsp:txXfrm>
        <a:off x="59399" y="1195011"/>
        <a:ext cx="7186878" cy="1098002"/>
      </dsp:txXfrm>
    </dsp:sp>
    <dsp:sp modelId="{DE0B23EF-9D37-4678-9671-C8EF8E003521}">
      <dsp:nvSpPr>
        <dsp:cNvPr id="0" name=""/>
        <dsp:cNvSpPr/>
      </dsp:nvSpPr>
      <dsp:spPr>
        <a:xfrm>
          <a:off x="0" y="2539612"/>
          <a:ext cx="7305676" cy="12168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b="1" kern="1200">
              <a:solidFill>
                <a:sysClr val="windowText" lastClr="000000"/>
              </a:solidFill>
            </a:rPr>
            <a:t>FORMULARIO (Sin Proyecto)</a:t>
          </a:r>
        </a:p>
      </dsp:txBody>
      <dsp:txXfrm>
        <a:off x="59399" y="2599011"/>
        <a:ext cx="7186878" cy="1098002"/>
      </dsp:txXfrm>
    </dsp:sp>
    <dsp:sp modelId="{69A0044F-5BB3-4E5E-B775-7FAA40D3A999}">
      <dsp:nvSpPr>
        <dsp:cNvPr id="0" name=""/>
        <dsp:cNvSpPr/>
      </dsp:nvSpPr>
      <dsp:spPr>
        <a:xfrm>
          <a:off x="0" y="3943612"/>
          <a:ext cx="7305676" cy="1216800"/>
        </a:xfrm>
        <a:prstGeom prst="round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l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b="1" kern="120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  <a:t>FORMULARIO (Con Proyecto)</a:t>
          </a:r>
        </a:p>
      </dsp:txBody>
      <dsp:txXfrm>
        <a:off x="59399" y="4003011"/>
        <a:ext cx="7186878" cy="109800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38100</xdr:rowOff>
    </xdr:from>
    <xdr:to>
      <xdr:col>10</xdr:col>
      <xdr:colOff>314325</xdr:colOff>
      <xdr:row>33</xdr:row>
      <xdr:rowOff>47625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5B981738-8165-40B4-A14B-8F9E5EAFA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57150</xdr:rowOff>
    </xdr:from>
    <xdr:to>
      <xdr:col>1</xdr:col>
      <xdr:colOff>619125</xdr:colOff>
      <xdr:row>0</xdr:row>
      <xdr:rowOff>295275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26FC5-A523-4A00-A84B-9AA2715FE45A}"/>
            </a:ext>
          </a:extLst>
        </xdr:cNvPr>
        <xdr:cNvSpPr/>
      </xdr:nvSpPr>
      <xdr:spPr>
        <a:xfrm>
          <a:off x="209550" y="57150"/>
          <a:ext cx="590550" cy="238125"/>
        </a:xfrm>
        <a:prstGeom prst="roundRect">
          <a:avLst/>
        </a:prstGeom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MENÚ</a:t>
          </a:r>
        </a:p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76200</xdr:rowOff>
    </xdr:from>
    <xdr:to>
      <xdr:col>1</xdr:col>
      <xdr:colOff>619125</xdr:colOff>
      <xdr:row>0</xdr:row>
      <xdr:rowOff>314325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6C7B44-4B37-47BE-ACFE-48D1B2B40369}"/>
            </a:ext>
          </a:extLst>
        </xdr:cNvPr>
        <xdr:cNvSpPr/>
      </xdr:nvSpPr>
      <xdr:spPr>
        <a:xfrm>
          <a:off x="209550" y="76200"/>
          <a:ext cx="590550" cy="238125"/>
        </a:xfrm>
        <a:prstGeom prst="roundRect">
          <a:avLst/>
        </a:prstGeom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MENÚ</a:t>
          </a:r>
        </a:p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76200</xdr:rowOff>
    </xdr:from>
    <xdr:to>
      <xdr:col>1</xdr:col>
      <xdr:colOff>619125</xdr:colOff>
      <xdr:row>0</xdr:row>
      <xdr:rowOff>314325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AA3D43-6919-479B-B83C-6C12E680BDD9}"/>
            </a:ext>
          </a:extLst>
        </xdr:cNvPr>
        <xdr:cNvSpPr/>
      </xdr:nvSpPr>
      <xdr:spPr>
        <a:xfrm>
          <a:off x="209550" y="76200"/>
          <a:ext cx="590550" cy="238125"/>
        </a:xfrm>
        <a:prstGeom prst="roundRect">
          <a:avLst/>
        </a:prstGeom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MENÚ</a:t>
          </a:r>
        </a:p>
        <a:p>
          <a:pPr algn="ctr"/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4" xr16:uid="{00000000-0016-0000-1C00-000000000000}" autoFormatId="16" applyNumberFormats="0" applyBorderFormats="0" applyFontFormats="0" applyPatternFormats="0" applyAlignmentFormats="0" applyWidthHeightFormats="0">
  <queryTableRefresh nextId="23" unboundColumnsRight="2">
    <queryTableFields count="21">
      <queryTableField id="1" name="ACTIVIDAD" tableColumnId="1"/>
      <queryTableField id="2" name="CATEGORIA DE IMPACTO" tableColumnId="2"/>
      <queryTableField id="3" name="COMPONENTE" tableColumnId="3"/>
      <queryTableField id="4" name="MEDIO" tableColumnId="4"/>
      <queryTableField id="5" name="NATURALEZA (N)" tableColumnId="5"/>
      <queryTableField id="6" name="INTENSIDAD (IN)" tableColumnId="6"/>
      <queryTableField id="7" name="EXTENSION (EX)" tableColumnId="7"/>
      <queryTableField id="8" name="MOMENTO (MO)" tableColumnId="8"/>
      <queryTableField id="9" name="PERSISTENCIA (PE)" tableColumnId="9"/>
      <queryTableField id="10" name="REVERSIBILIDAD (RV)" tableColumnId="10"/>
      <queryTableField id="11" name="SINERGIA (SI)" tableColumnId="11"/>
      <queryTableField id="12" name="ACUMULACIÓN (AC)" tableColumnId="12"/>
      <queryTableField id="13" name="EFECTO (EF)" tableColumnId="13"/>
      <queryTableField id="14" name="PERIODICIDAD (PR)" tableColumnId="14"/>
      <queryTableField id="15" name="RECUPERABILIDAD (RB)" tableColumnId="15"/>
      <queryTableField id="16" name="NIVEL DE IMPORTANCIA" tableColumnId="16"/>
      <queryTableField id="17" name="IMPORTANCIA AMBIENTAL" tableColumnId="17"/>
      <queryTableField id="18" name="ESCENARIO" tableColumnId="18"/>
      <queryTableField id="20" name="IMPACTO" tableColumnId="20"/>
      <queryTableField id="21" dataBound="0" tableColumnId="19"/>
      <queryTableField id="22" dataBound="0" tableColumnId="2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6" xr16:uid="{DAE8BE22-EB6C-447E-9C4E-6792CF4CFD5D}" autoFormatId="16" applyNumberFormats="0" applyBorderFormats="0" applyFontFormats="0" applyPatternFormats="0" applyAlignmentFormats="0" applyWidthHeightFormats="0">
  <queryTableRefresh nextId="8">
    <queryTableFields count="7">
      <queryTableField id="1" name="ID_CAT" tableColumnId="1"/>
      <queryTableField id="2" name="CATEGORIA" tableColumnId="2"/>
      <queryTableField id="3" name="DEFINICIÓN" tableColumnId="3"/>
      <queryTableField id="4" name="OBJETIVO" tableColumnId="4"/>
      <queryTableField id="5" name="ID_COMPONENTE" tableColumnId="5"/>
      <queryTableField id="6" name="COMPONENTE" tableColumnId="6"/>
      <queryTableField id="7" name="MEDIO" tableColumnId="7"/>
    </queryTableFields>
  </queryTableRefresh>
</queryTable>
</file>

<file path=xl/tables/_rels/table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3187584-A09C-479A-806A-4490DF59286F}" name="Suelo" displayName="Suelo" ref="A1:A2" totalsRowShown="0">
  <autoFilter ref="A1:A2" xr:uid="{F3187584-A09C-479A-806A-4490DF59286F}"/>
  <tableColumns count="1">
    <tableColumn id="1" xr3:uid="{55DA9AC6-C8E7-4D5B-B9C0-D1C241861837}" name="Suelo" dataDxfId="18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E2AD763-6EFC-4A2D-B1F6-4EC35F3A4745}" name="Político___Administrativo" displayName="Político___Administrativo" ref="A1:A2" insertRow="1" totalsRowShown="0">
  <autoFilter ref="A1:A2" xr:uid="{FE2AD763-6EFC-4A2D-B1F6-4EC35F3A4745}"/>
  <tableColumns count="1">
    <tableColumn id="1" xr3:uid="{67BE17B2-C2E7-4174-BA3C-2AF023571A40}" name="Político - Administrativo" dataDxfId="18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84E9DD8-FCB8-42B1-B334-E3EFCCAA76C8}" name="Población_a_reasentar" displayName="Población_a_reasentar" ref="A1:A2" totalsRowShown="0">
  <autoFilter ref="A1:A2" xr:uid="{084E9DD8-FCB8-42B1-B334-E3EFCCAA76C8}"/>
  <tableColumns count="1">
    <tableColumn id="1" xr3:uid="{E165ECE6-A779-407D-A33D-28E96D9465E5}" name="Población a reasentar" dataDxfId="18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879A96F-B61C-4D7B-9062-20B4DA197C34}" name="Oceanográfico" displayName="Oceanográfico" ref="A1:A3" totalsRowShown="0">
  <autoFilter ref="A1:A3" xr:uid="{B879A96F-B61C-4D7B-9062-20B4DA197C34}"/>
  <tableColumns count="1">
    <tableColumn id="1" xr3:uid="{95A334AB-5CAB-45EF-A547-7237EA8CA5AC}" name="Oceanográfico" dataDxfId="18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C0DA430-CD11-4CBA-941E-6F265669DC12}" name="Hidrológico" displayName="Hidrológico" ref="A1:A4" totalsRowShown="0">
  <autoFilter ref="A1:A4" xr:uid="{8C0DA430-CD11-4CBA-941E-6F265669DC12}"/>
  <tableColumns count="1">
    <tableColumn id="1" xr3:uid="{68A13B40-41D6-4993-8745-FB1D77157C55}" name="Hidrológico" dataDxfId="18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C22ED10-A540-444A-A7CC-78005622A405}" name="Hidrogeológico" displayName="Hidrogeológico" ref="A1:A3" totalsRowShown="0">
  <autoFilter ref="A1:A3" xr:uid="{4C22ED10-A540-444A-A7CC-78005622A405}"/>
  <tableColumns count="1">
    <tableColumn id="1" xr3:uid="{042DF54E-4D76-45DD-91A6-66A9EB87AAC4}" name="Hidrogeológico" dataDxfId="18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DDF486C-6A46-423E-BD22-13290B9B4AC1}" name="Geotecnia" displayName="Geotecnia" ref="A1:A2" totalsRowShown="0">
  <autoFilter ref="A1:A2" xr:uid="{DDDF486C-6A46-423E-BD22-13290B9B4AC1}"/>
  <tableColumns count="1">
    <tableColumn id="1" xr3:uid="{1372B7B5-EFDF-4E50-9558-70906AD93B31}" name="Geotecnia" dataDxfId="181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5C09963-C64F-46E1-A461-1900B55F297D}" name="Geomorfológico" displayName="Geomorfológico" ref="A1:A2" totalsRowShown="0">
  <autoFilter ref="A1:A2" xr:uid="{75C09963-C64F-46E1-A461-1900B55F297D}"/>
  <tableColumns count="1">
    <tableColumn id="1" xr3:uid="{A96497AA-F31C-4563-9087-8479A2795CE6}" name="Geomorfológico" dataDxfId="180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8288EC0-3AE8-4E5F-ADB6-59312787E4DA}" name="Geológico" displayName="Geológico" ref="A1:A2" totalsRowShown="0">
  <autoFilter ref="A1:A2" xr:uid="{68288EC0-3AE8-4E5F-ADB6-59312787E4DA}"/>
  <tableColumns count="1">
    <tableColumn id="1" xr3:uid="{A7306247-3D71-4D36-8B62-0974FDADE12E}" name="Geológico" dataDxfId="179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49AEA1B-BDF3-4EFE-9267-FEC692138BCD}" name="Flora" displayName="Flora" ref="A1:A2" totalsRowShown="0">
  <autoFilter ref="A1:A2" xr:uid="{A49AEA1B-BDF3-4EFE-9267-FEC692138BCD}"/>
  <tableColumns count="1">
    <tableColumn id="1" xr3:uid="{331B2CE9-85E2-48F1-AB14-DFFB5297DFBB}" name="Flora" dataDxfId="178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EDBDABB-21EE-4F72-B689-2F24C3919003}" name="Fauna_Hidrobiota" displayName="Fauna_Hidrobiota" ref="A1:A2" totalsRowShown="0">
  <autoFilter ref="A1:A2" xr:uid="{0EDBDABB-21EE-4F72-B689-2F24C3919003}"/>
  <tableColumns count="1">
    <tableColumn id="1" xr3:uid="{72B21477-FEAD-4884-A3DE-49BC6D8462B8}" name="Fauna_Hidrobiota" dataDxfId="177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4B5173A-7998-4700-82E6-DAB3454CE547}" name="Fauna" displayName="Fauna" ref="A1:A2" totalsRowShown="0">
  <autoFilter ref="A1:A2" xr:uid="{F4B5173A-7998-4700-82E6-DAB3454CE547}"/>
  <tableColumns count="1">
    <tableColumn id="1" xr3:uid="{6FE675D6-BB73-4B93-BECA-E844A6C156BB}" name="Fauna" dataDxfId="176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18E6F6B-C511-4467-8FE6-61D5ED9A2A41}" name="Espacial" displayName="Espacial" ref="A1:A3" totalsRowShown="0">
  <autoFilter ref="A1:A3" xr:uid="{718E6F6B-C511-4467-8FE6-61D5ED9A2A41}"/>
  <tableColumns count="1">
    <tableColumn id="1" xr3:uid="{AFB8FE21-F767-4665-9B79-DE04563049EF}" name="Espacial" dataDxfId="175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6A4FB87-7B58-4D17-8F8A-9461C9B8DFA5}" name="Ecosistema" displayName="Ecosistema" ref="A1:A3" totalsRowShown="0">
  <autoFilter ref="A1:A3" xr:uid="{76A4FB87-7B58-4D17-8F8A-9461C9B8DFA5}"/>
  <tableColumns count="1">
    <tableColumn id="1" xr3:uid="{CCFE6162-6408-42B5-AB4A-9CC46468F17A}" name="Ecosistema" dataDxfId="174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155EEF9-604F-491F-9466-C359228323FE}" name="Económico" displayName="Económico" ref="A1:A2" totalsRowShown="0">
  <autoFilter ref="A1:A2" xr:uid="{A155EEF9-604F-491F-9466-C359228323FE}"/>
  <tableColumns count="1">
    <tableColumn id="1" xr3:uid="{BC2C39B4-FA71-4EB1-895F-134524278254}" name="Económico" dataDxfId="173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88164A2-0325-4346-82C5-B272C0CDAE65}" name="Demográfico" displayName="Demográfico" ref="A1:A2" totalsRowShown="0">
  <autoFilter ref="A1:A2" xr:uid="{488164A2-0325-4346-82C5-B272C0CDAE65}"/>
  <tableColumns count="1">
    <tableColumn id="1" xr3:uid="{E10C0E0A-A20A-473D-8862-14C8C043BE43}" name="Demográfico" dataDxfId="172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61FF7A0-96A9-4B1A-A0C1-80654901A195}" name="Cultural" displayName="Cultural" ref="A1:A3" totalsRowShown="0">
  <autoFilter ref="A1:A3" xr:uid="{E61FF7A0-96A9-4B1A-A0C1-80654901A195}"/>
  <tableColumns count="1">
    <tableColumn id="1" xr3:uid="{C27B9981-CE33-487C-B550-2E6D07705A3A}" name="Cultural" dataDxfId="171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8AE880A-CD33-4798-A3B9-2C88DD44CD1A}" name="Cobertura" displayName="Cobertura" ref="A1:A2" totalsRowShown="0">
  <autoFilter ref="A1:A2" xr:uid="{A8AE880A-CD33-4798-A3B9-2C88DD44CD1A}"/>
  <tableColumns count="1">
    <tableColumn id="1" xr3:uid="{EDB088D7-4DD2-4458-A08F-273142FFDDF6}" name="Cobertura" dataDxfId="170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850DE3-A4AD-4EFB-92B4-6E476C78F011}" name="Atmosférico" displayName="Atmosférico" ref="A1:A6" totalsRowShown="0">
  <autoFilter ref="A1:A6" xr:uid="{78850DE3-A4AD-4EFB-92B4-6E476C78F011}"/>
  <tableColumns count="1">
    <tableColumn id="1" xr3:uid="{7235C86F-1E38-4484-A4EE-9373EB140BE0}" name="Atmosférico" dataDxfId="169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C2DD96-E5CE-412C-9CC6-943468D75573}" name="SOCIO_ECONOMICO" displayName="SOCIO_ECONOMICO" ref="A1:A10" totalsRowShown="0">
  <autoFilter ref="A1:A10" xr:uid="{93C2DD96-E5CE-412C-9CC6-943468D75573}"/>
  <tableColumns count="1">
    <tableColumn id="1" xr3:uid="{1AC5C395-1537-4379-A403-A0AF4E23F7F6}" name="SOCIO_ECONOMICO" dataDxfId="168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3EFA4F-0B20-4326-A687-ACE6DCFA1F9C}" name="BIÓTICO" displayName="BIÓTICO" ref="A1:A8" totalsRowShown="0">
  <autoFilter ref="A1:A8" xr:uid="{693EFA4F-0B20-4326-A687-ACE6DCFA1F9C}"/>
  <tableColumns count="1">
    <tableColumn id="1" xr3:uid="{631C0BB7-DD4F-478C-9FF4-6224A036D822}" name="BIÓTICO" dataDxfId="167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E3162F-8D6F-43FF-AD2F-D2DDB9F770CA}" name="ABIÓTICO" displayName="ABIÓTICO" ref="A1:A9" totalsRowShown="0">
  <autoFilter ref="A1:A9" xr:uid="{FBE3162F-8D6F-43FF-AD2F-D2DDB9F770CA}"/>
  <tableColumns count="1">
    <tableColumn id="1" xr3:uid="{691169D9-9060-4905-9273-5BB014E3930B}" name="ABIÓTICO" dataDxfId="166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69B2F0-E95A-4CB8-A985-516B105838C7}" name="MEDIO" displayName="MEDIO" ref="A1:A4" totalsRowShown="0">
  <autoFilter ref="A1:A4" xr:uid="{5669B2F0-E95A-4CB8-A985-516B105838C7}"/>
  <tableColumns count="1">
    <tableColumn id="1" xr3:uid="{3608C4AC-2FFF-4A5B-B3B0-084BC7B78DD8}" name="MEDIO" dataDxfId="165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9216E36-5A66-4293-BA3D-F2FDF004B231}" name="Actividad_SP" displayName="Actividad_SP" ref="B4:B11" totalsRowShown="0" headerRowDxfId="164">
  <autoFilter ref="B4:B11" xr:uid="{D9216E36-5A66-4293-BA3D-F2FDF004B231}"/>
  <tableColumns count="1">
    <tableColumn id="1" xr3:uid="{1B4F35EC-EC3F-4354-8FF7-DE289DD3D1D7}" name="ACTIVIDADES SIN PROYECTO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BDBE98F-DF48-4B9A-9E89-A64B48BB70D4}" name="Actividad_CP" displayName="Actividad_CP" ref="D4:D15" totalsRowShown="0" headerRowDxfId="163">
  <autoFilter ref="D4:D15" xr:uid="{EBDBE98F-DF48-4B9A-9E89-A64B48BB70D4}"/>
  <tableColumns count="1">
    <tableColumn id="1" xr3:uid="{82D5C162-7C10-4E65-AE10-E10ECBC35CA2}" name="ACTIVIDADES CON PROYECTO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EB35F9-B9B5-4439-AEA5-257A220B07BD}" name="MATRIZ_SIN_PROYECTO" displayName="MATRIZ_SIN_PROYECTO" ref="B4:R45" headerRowDxfId="130" dataDxfId="129">
  <autoFilter ref="B4:R45" xr:uid="{95EB35F9-B9B5-4439-AEA5-257A220B07BD}">
    <filterColumn colId="3">
      <filters>
        <filter val="SOCIO_ECONOMICO"/>
      </filters>
    </filterColumn>
  </autoFilter>
  <tableColumns count="17">
    <tableColumn id="17" xr3:uid="{DAA5CDAC-1714-4631-BDDE-39939B55CBAF}" name="ACTIVIDAD" totalsRowLabel="Total" totalsRowDxfId="128"/>
    <tableColumn id="18" xr3:uid="{0F5DBE1F-17EA-4F63-B43B-C769C687BFB1}" name="CATEGORIA DE IMPACTO" totalsRowFunction="count" dataDxfId="127" totalsRowDxfId="126" dataCellStyle="Normal"/>
    <tableColumn id="19" xr3:uid="{A066CAAA-19A6-4C59-8958-D0D3F31669C9}" name="COMPONENTE" dataDxfId="125" totalsRowDxfId="124">
      <calculatedColumnFormula>IFERROR(_xlfn.XLOOKUP(MATRIZ_SIN_PROYECTO[[#This Row],[CATEGORIA DE IMPACTO]],Impactos_Total[CATEGORIA],Impactos_Total[COMPONENTE]),"")</calculatedColumnFormula>
    </tableColumn>
    <tableColumn id="1" xr3:uid="{9D41A0A8-6920-48F3-9A6F-F2F754AE538D}" name="MEDIO" dataDxfId="123" totalsRowDxfId="122">
      <calculatedColumnFormula>IFERROR(_xlfn.XLOOKUP(MATRIZ_SIN_PROYECTO[[#This Row],[CATEGORIA DE IMPACTO]],Impactos_Total[CATEGORIA],Impactos_Total[MEDIO]),"")</calculatedColumnFormula>
    </tableColumn>
    <tableColumn id="5" xr3:uid="{8E2FAB2C-1587-403E-A99C-2286FBAE1F56}" name="NATURALEZA (N)" dataDxfId="121" totalsRowDxfId="120"/>
    <tableColumn id="6" xr3:uid="{294397F9-DB59-4FF6-89CF-8FFB99398DF8}" name="INTENSIDAD (IN)" dataDxfId="119" totalsRowDxfId="118"/>
    <tableColumn id="7" xr3:uid="{5AA6BB0F-5CA1-407B-99C0-814DFD781DA3}" name="EXTENSION (EX)" dataDxfId="117" totalsRowDxfId="116"/>
    <tableColumn id="8" xr3:uid="{DE304B78-6CA1-4066-8731-04ED7D963FB7}" name="MOMENTO (MO)" dataDxfId="115" totalsRowDxfId="114"/>
    <tableColumn id="9" xr3:uid="{F510315C-0EC2-4638-B7A7-BF14FE957521}" name="PERSISTENCIA (PE)" dataDxfId="113" totalsRowDxfId="112"/>
    <tableColumn id="16" xr3:uid="{DE3EA954-1801-46B0-A76B-140EC6B66DCE}" name="REVERSIBILIDAD (RV)" dataDxfId="111" totalsRowDxfId="110"/>
    <tableColumn id="10" xr3:uid="{887DDBE7-88ED-4BB7-93EF-9563FA23D68C}" name="SINERGIA (SI)" dataDxfId="109" totalsRowDxfId="108"/>
    <tableColumn id="11" xr3:uid="{090343CE-8D2E-4D78-AF84-26A2DD174D51}" name="ACUMULACIÓN (AC)" dataDxfId="107" totalsRowDxfId="106"/>
    <tableColumn id="12" xr3:uid="{633057F4-AE9C-4F9C-9ECB-23EA301078DE}" name="EFECTO (EF)" dataDxfId="105" totalsRowDxfId="104"/>
    <tableColumn id="13" xr3:uid="{FE5A447B-E8AF-4F28-9EF9-56C35479F151}" name="PERIODICIDAD (PR)" dataDxfId="103" totalsRowDxfId="102"/>
    <tableColumn id="14" xr3:uid="{96196EE7-3645-40D4-B20F-2103AB49D7C5}" name="RECUPERABILIDAD (RB)" dataDxfId="101" totalsRowDxfId="100"/>
    <tableColumn id="15" xr3:uid="{AC7B2A68-5CB5-406D-B159-9AE7F119B742}" name="NIVEL DE IMPORTANCIA" dataDxfId="99" totalsRowDxfId="98">
      <calculatedColumnFormula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calculatedColumnFormula>
    </tableColumn>
    <tableColumn id="2" xr3:uid="{7BAFDAED-34A1-43BF-A819-E89D6EE335D4}" name="IMPORTANCIA AMBIENTAL" dataDxfId="97" totalsRowDxfId="96">
      <calculatedColumnFormula array="1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calculatedColumnFormula>
    </tableColumn>
  </tableColumns>
  <tableStyleInfo name="TableStyleLight2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6096B68-ABFB-4183-8408-AF1E4A864D05}" name="MATRIZ_CON_PROYECTO" displayName="MATRIZ_CON_PROYECTO" ref="B4:R43" headerRowDxfId="58" dataDxfId="57">
  <autoFilter ref="B4:R43" xr:uid="{F6096B68-ABFB-4183-8408-AF1E4A864D05}">
    <filterColumn colId="0">
      <filters>
        <filter val="Retiro y desmonte de la infraestructura del proyecto"/>
      </filters>
    </filterColumn>
  </autoFilter>
  <tableColumns count="17">
    <tableColumn id="17" xr3:uid="{F9F3CD3E-D1FA-4A97-B80B-43C259CE9044}" name="ACTIVIDAD" totalsRowLabel="Total" totalsRowDxfId="56"/>
    <tableColumn id="18" xr3:uid="{085B139D-F018-44F2-A3DF-A84D114CAEB8}" name="CATEGORIA DE IMPACTO" totalsRowFunction="count" dataDxfId="55" totalsRowDxfId="54" dataCellStyle="Normal"/>
    <tableColumn id="19" xr3:uid="{019A0AA0-3CE9-45AF-AD3F-7F14FB85DADF}" name="COMPONENTE" dataDxfId="53" totalsRowDxfId="52">
      <calculatedColumnFormula>IFERROR(_xlfn.XLOOKUP(MATRIZ_CON_PROYECTO[[#This Row],[CATEGORIA DE IMPACTO]],Impactos_Total[CATEGORIA],Impactos_Total[COMPONENTE]),"")</calculatedColumnFormula>
    </tableColumn>
    <tableColumn id="1" xr3:uid="{2D34E328-50A5-4123-ABBB-AF923F24D566}" name="MEDIO" dataDxfId="51" totalsRowDxfId="50">
      <calculatedColumnFormula>IFERROR(_xlfn.XLOOKUP(MATRIZ_CON_PROYECTO[[#This Row],[CATEGORIA DE IMPACTO]],Impactos_Total[CATEGORIA],Impactos_Total[MEDIO]),"")</calculatedColumnFormula>
    </tableColumn>
    <tableColumn id="5" xr3:uid="{9058EC04-AB06-4C29-BC4A-97DEC23D3054}" name="NATURALEZA (N)" dataDxfId="49" totalsRowDxfId="48"/>
    <tableColumn id="6" xr3:uid="{5B0BE241-F34D-4FFD-A0B4-768F9D9F092B}" name="INTENSIDAD (IN)" dataDxfId="47" totalsRowDxfId="46"/>
    <tableColumn id="7" xr3:uid="{0850E9F0-C5A8-4CFE-B54D-5D38073F5CD6}" name="EXTENSION (EX)" dataDxfId="45" totalsRowDxfId="44"/>
    <tableColumn id="8" xr3:uid="{638E9602-9B62-47CE-AB29-BB5289B0DA12}" name="MOMENTO (MO)" dataDxfId="43" totalsRowDxfId="42"/>
    <tableColumn id="9" xr3:uid="{0601A64B-7FF0-4040-A866-DA7314DEEA0F}" name="PERSISTENCIA (PE)" dataDxfId="41" totalsRowDxfId="40"/>
    <tableColumn id="16" xr3:uid="{62808D0B-7B64-4CFC-80CB-CF362316531C}" name="REVERSIBILIDAD (RV)" dataDxfId="39" totalsRowDxfId="38"/>
    <tableColumn id="10" xr3:uid="{6808AD20-5851-4433-8674-DCD4B0877013}" name="SINERGIA (SI)" dataDxfId="37" totalsRowDxfId="36"/>
    <tableColumn id="11" xr3:uid="{E7520A54-F3C8-40B6-A6AD-BE87539E7A50}" name="ACUMULACIÓN (AC)" dataDxfId="35" totalsRowDxfId="34"/>
    <tableColumn id="12" xr3:uid="{FA4B5435-1122-42BD-A14D-A2163E71627A}" name="EFECTO (EF)" dataDxfId="33" totalsRowDxfId="32"/>
    <tableColumn id="13" xr3:uid="{5ABBC66F-18ED-4FCB-8648-375123F92C5D}" name="PERIODICIDAD (PR)" dataDxfId="31" totalsRowDxfId="30"/>
    <tableColumn id="14" xr3:uid="{16316A3C-CC41-49D7-97BF-B4370ACB95A7}" name="RECUPERABILIDAD (RB)" dataDxfId="29" totalsRowDxfId="28"/>
    <tableColumn id="15" xr3:uid="{67B8F7F8-7B89-4FD7-88FC-A6A774CC13F6}" name="NIVEL DE IMPORTANCIA" dataDxfId="27" totalsRowDxfId="26">
      <calculatedColumnFormula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calculatedColumnFormula>
    </tableColumn>
    <tableColumn id="2" xr3:uid="{719AD29F-A59B-4DB7-94D0-13611A9FC781}" name="IMPORTANCIA AMBIENTAL" dataDxfId="25">
      <calculatedColumnFormula array="1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calculatedColumnFormula>
    </tableColumn>
  </tableColumns>
  <tableStyleInfo name="TableStyleLight2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0DC6667-7E20-4947-B341-0B0F476323F3}" name="MATRIZ_TOTAL" displayName="MATRIZ_TOTAL" ref="A1:U81" tableType="queryTable" totalsRowShown="0">
  <autoFilter ref="A1:U81" xr:uid="{30DC6667-7E20-4947-B341-0B0F476323F3}"/>
  <tableColumns count="21">
    <tableColumn id="1" xr3:uid="{5FBEC921-AB39-4484-849A-17E6BC4CC919}" uniqueName="1" name="ACTIVIDAD" queryTableFieldId="1" dataDxfId="24"/>
    <tableColumn id="2" xr3:uid="{B8B2F2EB-63AB-4CA3-8F79-C203F074A025}" uniqueName="2" name="CATEGORIA DE IMPACTO" queryTableFieldId="2" dataDxfId="23"/>
    <tableColumn id="3" xr3:uid="{82C7D0B6-91E9-4EF1-B92C-BEE9F92005C3}" uniqueName="3" name="COMPONENTE" queryTableFieldId="3" dataDxfId="22"/>
    <tableColumn id="4" xr3:uid="{B9BE7970-F3C2-44B3-BF1A-0BE5F2023343}" uniqueName="4" name="MEDIO" queryTableFieldId="4" dataDxfId="21"/>
    <tableColumn id="5" xr3:uid="{65801B62-12A4-444B-83D7-0DEC926BEFC0}" uniqueName="5" name="NATURALEZA (N)" queryTableFieldId="5"/>
    <tableColumn id="6" xr3:uid="{2E9B83F3-A9D1-49D1-BBA3-F4BADCE36B99}" uniqueName="6" name="INTENSIDAD (IN)" queryTableFieldId="6"/>
    <tableColumn id="7" xr3:uid="{9E71A6AE-1C01-43A8-823F-CB4C3C582668}" uniqueName="7" name="EXTENSION (EX)" queryTableFieldId="7"/>
    <tableColumn id="8" xr3:uid="{E2F2C33E-0102-4AEE-9815-7BA134211968}" uniqueName="8" name="MOMENTO (MO)" queryTableFieldId="8"/>
    <tableColumn id="9" xr3:uid="{C8F1FB3A-D8CA-471B-A8B5-92FADA714D1F}" uniqueName="9" name="PERSISTENCIA (PE)" queryTableFieldId="9"/>
    <tableColumn id="10" xr3:uid="{E0E133CF-D516-46D0-A5D5-E8A4FBA5E1A0}" uniqueName="10" name="REVERSIBILIDAD (RV)" queryTableFieldId="10"/>
    <tableColumn id="11" xr3:uid="{3C15ADBA-B884-48B2-AD70-3A47D1862E5A}" uniqueName="11" name="SINERGIA (SI)" queryTableFieldId="11"/>
    <tableColumn id="12" xr3:uid="{D1953939-AB75-4F63-BCDC-A42C6314F517}" uniqueName="12" name="ACUMULACIÓN (AC)" queryTableFieldId="12"/>
    <tableColumn id="13" xr3:uid="{AC4E22DD-EF41-44B7-9F73-9F0484D1054B}" uniqueName="13" name="EFECTO (EF)" queryTableFieldId="13"/>
    <tableColumn id="14" xr3:uid="{453DC36C-0172-465A-B815-E34FD17DFC85}" uniqueName="14" name="PERIODICIDAD (PR)" queryTableFieldId="14"/>
    <tableColumn id="15" xr3:uid="{91E5B930-0891-4879-A2C5-6E700911723C}" uniqueName="15" name="RECUPERABILIDAD (RB)" queryTableFieldId="15"/>
    <tableColumn id="16" xr3:uid="{DEC9A911-548B-4127-8B2E-F6CD2C6422CB}" uniqueName="16" name="NIVEL DE IMPORTANCIA" queryTableFieldId="16"/>
    <tableColumn id="17" xr3:uid="{00A16BFD-0991-4920-A509-01462AB5D044}" uniqueName="17" name="IMPORTANCIA AMBIENTAL" queryTableFieldId="17" dataDxfId="20"/>
    <tableColumn id="18" xr3:uid="{3EE2CC41-7D6F-4EFD-9D8D-21F6B5B3C549}" uniqueName="18" name="ESCENARIO" queryTableFieldId="18" dataDxfId="19"/>
    <tableColumn id="20" xr3:uid="{47600995-FC3F-4380-95B3-A37CE0B2C212}" uniqueName="20" name="IMPACTO" queryTableFieldId="20" dataDxfId="18"/>
    <tableColumn id="19" xr3:uid="{5EFDBD94-AFDF-43AC-9EBF-888D421B5FC6}" uniqueName="19" name="ACUMULACIÓN = 4" queryTableFieldId="21" dataDxfId="17">
      <calculatedColumnFormula>IF(MATRIZ_TOTAL[[#This Row],[ACUMULACIÓN (AC)]]=4,1,0)</calculatedColumnFormula>
    </tableColumn>
    <tableColumn id="21" xr3:uid="{277979A1-2217-4F8B-8928-96DCA1F4B05A}" uniqueName="21" name="SINERGICO = 4" queryTableFieldId="22" dataDxfId="16">
      <calculatedColumnFormula>IF(MATRIZ_TOTAL[[#This Row],[SINERGIA (SI)]]=4,1,0)</calculatedColumnFormula>
    </tableColumn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AC8EE5B-7C71-4FB4-9910-82076500E5AF}" name="Impactos_Total" displayName="Impactos_Total" ref="A1:G31" tableType="queryTable" totalsRowShown="0">
  <autoFilter ref="A1:G31" xr:uid="{9AC8EE5B-7C71-4FB4-9910-82076500E5AF}"/>
  <tableColumns count="7">
    <tableColumn id="1" xr3:uid="{F9985658-44EB-43FF-BA63-792DAF043F17}" uniqueName="1" name="ID_CAT" queryTableFieldId="1" dataDxfId="15"/>
    <tableColumn id="2" xr3:uid="{1D56F430-C79E-4FEA-9F44-204B8A78F84C}" uniqueName="2" name="CATEGORIA" queryTableFieldId="2" dataDxfId="14"/>
    <tableColumn id="3" xr3:uid="{1EC25499-8AD3-4DC5-BBFC-699F959ADCCA}" uniqueName="3" name="DEFINICIÓN" queryTableFieldId="3" dataDxfId="13"/>
    <tableColumn id="4" xr3:uid="{2EFEBC3D-2A19-4410-83EF-DC90998CD5AB}" uniqueName="4" name="OBJETIVO" queryTableFieldId="4" dataDxfId="12"/>
    <tableColumn id="5" xr3:uid="{385AFD86-F9DC-44CD-8DBC-F5F4573C85EF}" uniqueName="5" name="ID_COMPONENTE" queryTableFieldId="5" dataDxfId="11"/>
    <tableColumn id="6" xr3:uid="{4940D474-1877-4110-B76E-BAC7070E617F}" uniqueName="6" name="COMPONENTE" queryTableFieldId="6"/>
    <tableColumn id="7" xr3:uid="{F841E141-E17D-45B9-AEE7-7225006FF291}" uniqueName="7" name="MEDIO" queryTableFieldId="7"/>
  </tableColumns>
  <tableStyleInfo name="TableStyleMedium7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EC5FC21-3178-49B5-832D-53C36C2E5000}" name="Atributo_SI" displayName="Atributo_SI" ref="A1:B4" totalsRowShown="0">
  <autoFilter ref="A1:B4" xr:uid="{2EC5FC21-3178-49B5-832D-53C36C2E5000}"/>
  <tableColumns count="2">
    <tableColumn id="1" xr3:uid="{3021943B-B2D2-44F4-873E-54609BD41B5B}" name="SINERGIA" dataDxfId="10"/>
    <tableColumn id="2" xr3:uid="{379F2D25-9A12-4D24-A2DC-763DEDA52AEC}" name="Valor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3FCE77C-9466-4361-AB90-8D317369B6C5}" name="Atributo_RV" displayName="Atributo_RV" ref="A1:B5" totalsRowShown="0">
  <autoFilter ref="A1:B5" xr:uid="{D3FCE77C-9466-4361-AB90-8D317369B6C5}"/>
  <tableColumns count="2">
    <tableColumn id="1" xr3:uid="{81FA152D-BE4E-4870-9DC7-193F73073764}" name="REVERSIBILIDAD" dataDxfId="9"/>
    <tableColumn id="2" xr3:uid="{EAC0FDA4-397A-4A6C-9318-E068C45AC559}" name="Valor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9C144C3-7F87-49D7-8EB3-50B9EF8FE0AD}" name="Atributo_PR" displayName="Atributo_PR" ref="A1:B4" totalsRowShown="0">
  <autoFilter ref="A1:B4" xr:uid="{39C144C3-7F87-49D7-8EB3-50B9EF8FE0AD}"/>
  <tableColumns count="2">
    <tableColumn id="1" xr3:uid="{78E2527B-C096-4C13-94AE-6C3F1578B182}" name="PERIODICIDAD" dataDxfId="8"/>
    <tableColumn id="2" xr3:uid="{EE396F18-32FE-4F82-87C0-F0EAC9FD256A}" name="Valor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D069ADA-EFE9-40E7-A716-65CCF30F5309}" name="Atributo_PE" displayName="Atributo_PE" ref="A1:B6" totalsRowShown="0">
  <autoFilter ref="A1:B6" xr:uid="{1D069ADA-EFE9-40E7-A716-65CCF30F5309}"/>
  <tableColumns count="2">
    <tableColumn id="1" xr3:uid="{854E3A09-D5DA-4426-91EA-40E8B006DDD9}" name="PERSISTENCIA" dataDxfId="7"/>
    <tableColumn id="2" xr3:uid="{11BC6DE6-A16A-4B0F-9EB1-2DCC626BB345}" name="Valor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2ECBA7C-66F0-4188-97B6-4579CE402518}" name="Atributo_N" displayName="Atributo_N" ref="A1:B3" totalsRowShown="0">
  <autoFilter ref="A1:B3" xr:uid="{A2ECBA7C-66F0-4188-97B6-4579CE402518}"/>
  <tableColumns count="2">
    <tableColumn id="1" xr3:uid="{4054DB6B-C8F8-43F2-9473-5AD8B78FB445}" name="NATURALEZA" dataDxfId="6"/>
    <tableColumn id="2" xr3:uid="{6A30DC5F-48BA-418C-BAF3-D30328A41D3A}" name="ID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B683FD9-11EF-450E-B042-92D88450B224}" name="Atributo_MO" displayName="Atributo_MO" ref="A1:B6" totalsRowShown="0">
  <autoFilter ref="A1:B6" xr:uid="{CB683FD9-11EF-450E-B042-92D88450B224}"/>
  <tableColumns count="2">
    <tableColumn id="1" xr3:uid="{71729034-B5ED-47D6-A453-E6EEAAEAF84C}" name="MOMENTO" dataDxfId="5"/>
    <tableColumn id="2" xr3:uid="{10B5D586-B6FE-430D-8E31-90103F559A8D}" name="Valor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B10F5A1-61BD-42E7-B3CA-329E0FD8C7DC}" name="Atributo_MC" displayName="Atributo_MC" ref="A1:B7" totalsRowShown="0">
  <autoFilter ref="A1:B7" xr:uid="{DB10F5A1-61BD-42E7-B3CA-329E0FD8C7DC}"/>
  <tableColumns count="2">
    <tableColumn id="1" xr3:uid="{9259551E-F97E-4536-9F49-26207284B537}" name="RECUPERABILIDAD" dataDxfId="4"/>
    <tableColumn id="2" xr3:uid="{BEA0B912-5850-40A6-9112-BEE237C5B023}" name="Valor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37C6D52-3D4B-4360-A44A-342BAA17C9D6}" name="Atributo_IN" displayName="Atributo_IN" ref="A1:B6" totalsRowShown="0">
  <autoFilter ref="A1:B6" xr:uid="{037C6D52-3D4B-4360-A44A-342BAA17C9D6}"/>
  <tableColumns count="2">
    <tableColumn id="1" xr3:uid="{A4747DD2-6ECC-4E81-9881-897B02AA0174}" name="INTENSIDAD" dataDxfId="3"/>
    <tableColumn id="2" xr3:uid="{F79C097D-E7A0-47AF-8144-5CE6099FA4DC}" name="Valor"/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DEB222-57AB-4533-99F9-D43A9B843E89}" name="Atributo_EX" displayName="Atributo_EX" ref="A1:B6" totalsRowShown="0">
  <autoFilter ref="A1:B6" xr:uid="{C6DEB222-57AB-4533-99F9-D43A9B843E89}"/>
  <tableColumns count="2">
    <tableColumn id="1" xr3:uid="{34AC3BEB-409F-4207-BAE7-B3722AA7043C}" name="EXTENSION" dataDxfId="2"/>
    <tableColumn id="2" xr3:uid="{5946574E-F351-42F4-B907-4C11ACEA7803}" name="Valor"/>
  </tableColumns>
  <tableStyleInfo name="TableStyleMedium7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936643-EF91-46DB-93B3-76D2BAF74D77}" name="Atributo_EF" displayName="Atributo_EF" ref="A1:B3" totalsRowShown="0">
  <autoFilter ref="A1:B3" xr:uid="{79936643-EF91-46DB-93B3-76D2BAF74D77}"/>
  <tableColumns count="2">
    <tableColumn id="1" xr3:uid="{DFEA3CE3-AFD2-42F4-9CF6-E8E276336153}" name="EFECTO" dataDxfId="1"/>
    <tableColumn id="2" xr3:uid="{E38B5E42-FED1-4316-B0E8-E73A08C17278}" name="Valor"/>
  </tableColumns>
  <tableStyleInfo name="TableStyleMedium7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47BCD0-49B0-4719-92DF-01310F7EAF86}" name="Atributo_AC" displayName="Atributo_AC" ref="A1:B3" totalsRowShown="0">
  <autoFilter ref="A1:B3" xr:uid="{3C47BCD0-49B0-4719-92DF-01310F7EAF86}"/>
  <tableColumns count="2">
    <tableColumn id="1" xr3:uid="{3118B700-C403-44C8-B175-2CD3DB9884B3}" name="ACUMULACIÓN" dataDxfId="0"/>
    <tableColumn id="2" xr3:uid="{2BA4B025-58C1-43EE-9B86-7C67308E3E5A}" name="Valor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drawing" Target="../drawings/drawing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2085-EC5E-4167-A4F2-E735BD3EA851}">
  <sheetPr codeName="Hoja1"/>
  <dimension ref="A1:A2"/>
  <sheetViews>
    <sheetView workbookViewId="0">
      <selection activeCell="A2" sqref="A2"/>
    </sheetView>
  </sheetViews>
  <sheetFormatPr defaultColWidth="10.7109375" defaultRowHeight="15" x14ac:dyDescent="0.25"/>
  <cols>
    <col min="1" max="1" width="29.285156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215E-0DA7-4517-B7CB-C23440E87BB6}">
  <sheetPr codeName="Hoja2"/>
  <dimension ref="A1"/>
  <sheetViews>
    <sheetView workbookViewId="0">
      <selection activeCell="A2" sqref="A2"/>
    </sheetView>
  </sheetViews>
  <sheetFormatPr defaultColWidth="10.7109375" defaultRowHeight="15" x14ac:dyDescent="0.25"/>
  <cols>
    <col min="1" max="1" width="25" bestFit="1" customWidth="1"/>
  </cols>
  <sheetData>
    <row r="1" spans="1:1" x14ac:dyDescent="0.25">
      <c r="A1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65F9-6E18-465B-9607-3D2BB58DC1A3}">
  <sheetPr codeName="Hoja3"/>
  <dimension ref="A1:A2"/>
  <sheetViews>
    <sheetView workbookViewId="0">
      <selection activeCell="A2" sqref="A2"/>
    </sheetView>
  </sheetViews>
  <sheetFormatPr defaultColWidth="10.7109375" defaultRowHeight="15" x14ac:dyDescent="0.25"/>
  <cols>
    <col min="1" max="1" width="32.140625" bestFit="1" customWidth="1"/>
  </cols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126A-831F-487B-8F19-92A4DAFD47A3}">
  <sheetPr codeName="Hoja4"/>
  <dimension ref="A1:A3"/>
  <sheetViews>
    <sheetView workbookViewId="0">
      <selection activeCell="A2" sqref="A2"/>
    </sheetView>
  </sheetViews>
  <sheetFormatPr defaultColWidth="10.7109375" defaultRowHeight="15" x14ac:dyDescent="0.25"/>
  <cols>
    <col min="1" max="1" width="56.8554687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C8D0-7897-42FC-A6FB-8E10167F7531}">
  <sheetPr codeName="Hoja5"/>
  <dimension ref="A1:A4"/>
  <sheetViews>
    <sheetView workbookViewId="0">
      <selection activeCell="A2" sqref="A2"/>
    </sheetView>
  </sheetViews>
  <sheetFormatPr defaultColWidth="10.7109375" defaultRowHeight="15" x14ac:dyDescent="0.25"/>
  <cols>
    <col min="1" max="1" width="80" bestFit="1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5D58-BDAA-4066-920E-4F77C630D32D}">
  <sheetPr codeName="Hoja6"/>
  <dimension ref="A1:A3"/>
  <sheetViews>
    <sheetView workbookViewId="0">
      <selection activeCell="A2" sqref="A2"/>
    </sheetView>
  </sheetViews>
  <sheetFormatPr defaultColWidth="10.7109375" defaultRowHeight="15" x14ac:dyDescent="0.25"/>
  <cols>
    <col min="1" max="1" width="64.7109375" bestFit="1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C966-0580-40AC-A65D-08B9A2F65782}">
  <sheetPr codeName="Hoja7"/>
  <dimension ref="A1:A2"/>
  <sheetViews>
    <sheetView workbookViewId="0">
      <selection activeCell="A2" sqref="A2"/>
    </sheetView>
  </sheetViews>
  <sheetFormatPr defaultColWidth="10.7109375" defaultRowHeight="15" x14ac:dyDescent="0.25"/>
  <cols>
    <col min="1" max="1" width="38.28515625" bestFit="1" customWidth="1"/>
  </cols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AA0E-65FE-46A2-A16F-F81F5FEDB561}">
  <sheetPr codeName="Hoja8"/>
  <dimension ref="A1:A2"/>
  <sheetViews>
    <sheetView workbookViewId="0">
      <selection activeCell="A2" sqref="A2"/>
    </sheetView>
  </sheetViews>
  <sheetFormatPr defaultColWidth="10.7109375" defaultRowHeight="15" x14ac:dyDescent="0.25"/>
  <cols>
    <col min="1" max="1" width="34.85546875" bestFit="1" customWidth="1"/>
  </cols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3665-BC34-4645-AA56-3C306A1CD75B}">
  <sheetPr codeName="Hoja9"/>
  <dimension ref="A1:A2"/>
  <sheetViews>
    <sheetView workbookViewId="0">
      <selection activeCell="A2" sqref="A2"/>
    </sheetView>
  </sheetViews>
  <sheetFormatPr defaultColWidth="10.7109375" defaultRowHeight="15" x14ac:dyDescent="0.25"/>
  <cols>
    <col min="1" max="1" width="37.140625" bestFit="1" customWidth="1"/>
  </cols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4AD5-436E-49B9-926B-795948420EB3}">
  <sheetPr codeName="Hoja10"/>
  <dimension ref="A1:A2"/>
  <sheetViews>
    <sheetView workbookViewId="0">
      <selection activeCell="A2" sqref="A2"/>
    </sheetView>
  </sheetViews>
  <sheetFormatPr defaultColWidth="10.7109375" defaultRowHeight="15" x14ac:dyDescent="0.25"/>
  <cols>
    <col min="1" max="1" width="31.7109375" bestFit="1" customWidth="1"/>
  </cols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967F-3C15-428E-A82E-AFBFF3FC4FEA}">
  <sheetPr codeName="Hoja11"/>
  <dimension ref="A1:A2"/>
  <sheetViews>
    <sheetView workbookViewId="0">
      <selection activeCell="A2" sqref="A2"/>
    </sheetView>
  </sheetViews>
  <sheetFormatPr defaultColWidth="10.7109375" defaultRowHeight="15" x14ac:dyDescent="0.25"/>
  <cols>
    <col min="1" max="1" width="49.5703125" bestFit="1" customWidth="1"/>
    <col min="2" max="2" width="19.7109375" bestFit="1" customWidth="1"/>
  </cols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9736-BD77-4795-8E32-D0709FAF5D87}">
  <sheetPr codeName="Hoja12"/>
  <dimension ref="A1:A2"/>
  <sheetViews>
    <sheetView workbookViewId="0">
      <selection activeCell="A2" sqref="A2"/>
    </sheetView>
  </sheetViews>
  <sheetFormatPr defaultColWidth="10.7109375" defaultRowHeight="15" x14ac:dyDescent="0.25"/>
  <cols>
    <col min="1" max="1" width="41" bestFit="1" customWidth="1"/>
  </cols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F6A1-CD31-418A-9E3F-ABAB90B7EE89}">
  <sheetPr codeName="Hoja13"/>
  <dimension ref="A1:A3"/>
  <sheetViews>
    <sheetView workbookViewId="0"/>
  </sheetViews>
  <sheetFormatPr defaultColWidth="10.7109375" defaultRowHeight="15" x14ac:dyDescent="0.25"/>
  <cols>
    <col min="1" max="1" width="76.7109375" bestFit="1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DFEF3-274C-47FF-A41F-3BBDF81DF57B}">
  <sheetPr codeName="Hoja14"/>
  <dimension ref="A1:A3"/>
  <sheetViews>
    <sheetView workbookViewId="0"/>
  </sheetViews>
  <sheetFormatPr defaultColWidth="10.7109375" defaultRowHeight="15" x14ac:dyDescent="0.25"/>
  <cols>
    <col min="1" max="1" width="32.5703125" bestFit="1" customWidth="1"/>
  </cols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839C-FB27-49DF-A57A-F0A9A7AFE8BF}">
  <sheetPr codeName="Hoja15"/>
  <dimension ref="A1:A2"/>
  <sheetViews>
    <sheetView workbookViewId="0"/>
  </sheetViews>
  <sheetFormatPr defaultColWidth="10.7109375" defaultRowHeight="15" x14ac:dyDescent="0.25"/>
  <cols>
    <col min="1" max="1" width="49.5703125" bestFit="1" customWidth="1"/>
  </cols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9041-A919-4DC8-B90C-BD80791F633A}">
  <sheetPr codeName="Hoja16"/>
  <dimension ref="A1:A2"/>
  <sheetViews>
    <sheetView workbookViewId="0"/>
  </sheetViews>
  <sheetFormatPr defaultColWidth="10.7109375" defaultRowHeight="15" x14ac:dyDescent="0.25"/>
  <cols>
    <col min="1" max="1" width="34.5703125" bestFit="1" customWidth="1"/>
  </cols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7414-0C7F-4F4C-BA22-8B5DD9F0E9C4}">
  <sheetPr codeName="Hoja17"/>
  <dimension ref="A1:A3"/>
  <sheetViews>
    <sheetView workbookViewId="0"/>
  </sheetViews>
  <sheetFormatPr defaultColWidth="10.7109375" defaultRowHeight="15" x14ac:dyDescent="0.25"/>
  <cols>
    <col min="1" max="1" width="41.42578125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05F1-76AA-4F9E-BC10-990EAA021745}">
  <sheetPr codeName="Hoja18"/>
  <dimension ref="A1:A2"/>
  <sheetViews>
    <sheetView workbookViewId="0"/>
  </sheetViews>
  <sheetFormatPr defaultColWidth="10.7109375" defaultRowHeight="15" x14ac:dyDescent="0.25"/>
  <cols>
    <col min="1" max="1" width="30" bestFit="1" customWidth="1"/>
  </cols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37CA-8216-42A8-ABC5-1488B54C8F73}">
  <sheetPr codeName="Hoja19"/>
  <dimension ref="A1:A6"/>
  <sheetViews>
    <sheetView workbookViewId="0"/>
  </sheetViews>
  <sheetFormatPr defaultColWidth="10.7109375" defaultRowHeight="15" x14ac:dyDescent="0.25"/>
  <cols>
    <col min="1" max="1" width="39.7109375" bestFit="1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577D-EB1D-4E58-B214-6615B0618851}">
  <sheetPr codeName="Hoja20"/>
  <dimension ref="A1:A10"/>
  <sheetViews>
    <sheetView workbookViewId="0"/>
  </sheetViews>
  <sheetFormatPr defaultColWidth="10.7109375" defaultRowHeight="15" x14ac:dyDescent="0.25"/>
  <cols>
    <col min="1" max="2" width="24" bestFit="1" customWidth="1"/>
  </cols>
  <sheetData>
    <row r="1" spans="1:1" x14ac:dyDescent="0.25">
      <c r="A1" t="s">
        <v>48</v>
      </c>
    </row>
    <row r="2" spans="1:1" x14ac:dyDescent="0.25">
      <c r="A2" t="s">
        <v>35</v>
      </c>
    </row>
    <row r="3" spans="1:1" x14ac:dyDescent="0.25">
      <c r="A3" t="s">
        <v>27</v>
      </c>
    </row>
    <row r="4" spans="1:1" x14ac:dyDescent="0.25">
      <c r="A4" t="s">
        <v>33</v>
      </c>
    </row>
    <row r="5" spans="1:1" x14ac:dyDescent="0.25">
      <c r="A5" t="s">
        <v>37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3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96C9-2C8A-4680-82F4-43851842CF36}">
  <sheetPr codeName="Hoja21"/>
  <dimension ref="A1:A8"/>
  <sheetViews>
    <sheetView workbookViewId="0"/>
  </sheetViews>
  <sheetFormatPr defaultColWidth="10.7109375" defaultRowHeight="15" x14ac:dyDescent="0.25"/>
  <cols>
    <col min="1" max="1" width="38.42578125" bestFit="1" customWidth="1"/>
  </cols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40</v>
      </c>
    </row>
    <row r="4" spans="1:1" x14ac:dyDescent="0.25">
      <c r="A4" t="s">
        <v>30</v>
      </c>
    </row>
    <row r="5" spans="1:1" x14ac:dyDescent="0.25">
      <c r="A5" t="s">
        <v>55</v>
      </c>
    </row>
    <row r="6" spans="1:1" x14ac:dyDescent="0.25">
      <c r="A6" t="s">
        <v>25</v>
      </c>
    </row>
    <row r="7" spans="1:1" x14ac:dyDescent="0.25">
      <c r="A7" t="s">
        <v>23</v>
      </c>
    </row>
    <row r="8" spans="1:1" x14ac:dyDescent="0.25">
      <c r="A8" t="s">
        <v>21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DAB9-D48D-46C9-B042-55D56694D133}">
  <sheetPr codeName="Hoja22"/>
  <dimension ref="A1:A9"/>
  <sheetViews>
    <sheetView workbookViewId="0"/>
  </sheetViews>
  <sheetFormatPr defaultColWidth="10.7109375" defaultRowHeight="15" x14ac:dyDescent="0.25"/>
  <cols>
    <col min="1" max="1" width="15.28515625" bestFit="1" customWidth="1"/>
  </cols>
  <sheetData>
    <row r="1" spans="1:1" x14ac:dyDescent="0.25">
      <c r="A1" t="s">
        <v>56</v>
      </c>
    </row>
    <row r="2" spans="1:1" x14ac:dyDescent="0.25">
      <c r="A2" t="s">
        <v>42</v>
      </c>
    </row>
    <row r="3" spans="1:1" x14ac:dyDescent="0.25">
      <c r="A3" t="s">
        <v>19</v>
      </c>
    </row>
    <row r="4" spans="1:1" x14ac:dyDescent="0.25">
      <c r="A4" t="s">
        <v>17</v>
      </c>
    </row>
    <row r="5" spans="1:1" x14ac:dyDescent="0.25">
      <c r="A5" t="s">
        <v>15</v>
      </c>
    </row>
    <row r="6" spans="1:1" x14ac:dyDescent="0.25">
      <c r="A6" t="s">
        <v>12</v>
      </c>
    </row>
    <row r="7" spans="1:1" x14ac:dyDescent="0.25">
      <c r="A7" t="s">
        <v>8</v>
      </c>
    </row>
    <row r="8" spans="1:1" x14ac:dyDescent="0.25">
      <c r="A8" t="s">
        <v>5</v>
      </c>
    </row>
    <row r="9" spans="1:1" x14ac:dyDescent="0.25">
      <c r="A9" t="s">
        <v>0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4A9E-EC9C-4A01-8CC6-EAB3B3F24EDE}">
  <sheetPr codeName="Hoja23"/>
  <dimension ref="A1:A4"/>
  <sheetViews>
    <sheetView workbookViewId="0"/>
  </sheetViews>
  <sheetFormatPr defaultColWidth="10.7109375" defaultRowHeight="15" x14ac:dyDescent="0.25"/>
  <cols>
    <col min="1" max="1" width="19" bestFit="1" customWidth="1"/>
  </cols>
  <sheetData>
    <row r="1" spans="1:1" x14ac:dyDescent="0.25">
      <c r="A1" t="s">
        <v>57</v>
      </c>
    </row>
    <row r="2" spans="1:1" x14ac:dyDescent="0.25">
      <c r="A2" t="s">
        <v>56</v>
      </c>
    </row>
    <row r="3" spans="1:1" x14ac:dyDescent="0.25">
      <c r="A3" t="s">
        <v>53</v>
      </c>
    </row>
    <row r="4" spans="1:1" x14ac:dyDescent="0.25">
      <c r="A4" t="s">
        <v>48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F47D-D5AA-4218-82C8-0E2A0E7FA9F3}">
  <sheetPr codeName="Hoja24">
    <tabColor theme="0"/>
  </sheetPr>
  <dimension ref="P12"/>
  <sheetViews>
    <sheetView showGridLines="0" showRowColHeaders="0" tabSelected="1" workbookViewId="0">
      <selection activeCell="E36" sqref="E36"/>
    </sheetView>
  </sheetViews>
  <sheetFormatPr defaultColWidth="10.7109375" defaultRowHeight="15" x14ac:dyDescent="0.25"/>
  <sheetData>
    <row r="12" spans="16:16" x14ac:dyDescent="0.25">
      <c r="P12" s="12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1F6F-00F5-4A59-BEA7-C6240A75EFFA}">
  <sheetPr codeName="Hoja25">
    <tabColor rgb="FF00B050"/>
  </sheetPr>
  <dimension ref="B1:D15"/>
  <sheetViews>
    <sheetView showGridLines="0" showRowColHeaders="0" workbookViewId="0">
      <selection activeCell="B17" sqref="B17"/>
    </sheetView>
  </sheetViews>
  <sheetFormatPr defaultColWidth="10.7109375" defaultRowHeight="15" x14ac:dyDescent="0.25"/>
  <cols>
    <col min="1" max="1" width="2.7109375" customWidth="1"/>
    <col min="2" max="2" width="56.28515625" customWidth="1"/>
    <col min="3" max="3" width="2.7109375" customWidth="1"/>
    <col min="4" max="4" width="56.5703125" customWidth="1"/>
  </cols>
  <sheetData>
    <row r="1" spans="2:4" ht="31.5" customHeight="1" x14ac:dyDescent="0.25"/>
    <row r="2" spans="2:4" ht="37.5" customHeight="1" x14ac:dyDescent="0.25">
      <c r="B2" s="15" t="s">
        <v>297</v>
      </c>
      <c r="C2" s="14"/>
      <c r="D2" s="15" t="s">
        <v>298</v>
      </c>
    </row>
    <row r="4" spans="2:4" x14ac:dyDescent="0.25">
      <c r="B4" s="13" t="s">
        <v>58</v>
      </c>
      <c r="D4" s="13" t="s">
        <v>59</v>
      </c>
    </row>
    <row r="5" spans="2:4" x14ac:dyDescent="0.25">
      <c r="B5" t="s">
        <v>60</v>
      </c>
      <c r="D5" t="s">
        <v>61</v>
      </c>
    </row>
    <row r="6" spans="2:4" x14ac:dyDescent="0.25">
      <c r="B6" t="s">
        <v>62</v>
      </c>
      <c r="D6" t="s">
        <v>63</v>
      </c>
    </row>
    <row r="7" spans="2:4" x14ac:dyDescent="0.25">
      <c r="B7" t="s">
        <v>64</v>
      </c>
      <c r="D7" t="s">
        <v>65</v>
      </c>
    </row>
    <row r="8" spans="2:4" x14ac:dyDescent="0.25">
      <c r="B8" t="s">
        <v>66</v>
      </c>
      <c r="D8" t="s">
        <v>67</v>
      </c>
    </row>
    <row r="9" spans="2:4" x14ac:dyDescent="0.25">
      <c r="B9" t="s">
        <v>68</v>
      </c>
      <c r="D9" t="s">
        <v>69</v>
      </c>
    </row>
    <row r="10" spans="2:4" x14ac:dyDescent="0.25">
      <c r="B10" t="s">
        <v>70</v>
      </c>
      <c r="D10" t="s">
        <v>71</v>
      </c>
    </row>
    <row r="11" spans="2:4" x14ac:dyDescent="0.25">
      <c r="B11" t="s">
        <v>72</v>
      </c>
      <c r="D11" t="s">
        <v>73</v>
      </c>
    </row>
    <row r="12" spans="2:4" x14ac:dyDescent="0.25">
      <c r="D12" t="s">
        <v>74</v>
      </c>
    </row>
    <row r="13" spans="2:4" x14ac:dyDescent="0.25">
      <c r="D13" t="s">
        <v>75</v>
      </c>
    </row>
    <row r="14" spans="2:4" x14ac:dyDescent="0.25">
      <c r="D14" t="s">
        <v>76</v>
      </c>
    </row>
    <row r="15" spans="2:4" x14ac:dyDescent="0.25">
      <c r="D15" t="s">
        <v>77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B474-E3A7-456F-B5D3-81873ABCFAA1}">
  <sheetPr codeName="Hoja26">
    <tabColor theme="7" tint="0.79998168889431442"/>
  </sheetPr>
  <dimension ref="B1:R45"/>
  <sheetViews>
    <sheetView showGridLines="0" showRowColHeaders="0" zoomScale="85" zoomScaleNormal="85" workbookViewId="0">
      <selection activeCell="C45" sqref="C45"/>
    </sheetView>
  </sheetViews>
  <sheetFormatPr defaultColWidth="10.7109375" defaultRowHeight="15" x14ac:dyDescent="0.25"/>
  <cols>
    <col min="1" max="1" width="2.7109375" customWidth="1"/>
    <col min="2" max="2" width="34.42578125" bestFit="1" customWidth="1"/>
    <col min="3" max="3" width="76.7109375" bestFit="1" customWidth="1"/>
    <col min="4" max="4" width="22.5703125" bestFit="1" customWidth="1"/>
    <col min="5" max="5" width="22" customWidth="1"/>
    <col min="6" max="6" width="6.28515625" customWidth="1"/>
    <col min="7" max="16" width="5.7109375" customWidth="1"/>
    <col min="18" max="18" width="12.85546875" bestFit="1" customWidth="1"/>
    <col min="19" max="19" width="11.42578125" customWidth="1"/>
  </cols>
  <sheetData>
    <row r="1" spans="2:18" ht="30" customHeight="1" x14ac:dyDescent="0.25"/>
    <row r="2" spans="2:18" ht="30" customHeight="1" x14ac:dyDescent="0.25">
      <c r="B2" s="18" t="s">
        <v>78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18" ht="15" customHeight="1" x14ac:dyDescent="0.25"/>
    <row r="4" spans="2:18" ht="104.25" x14ac:dyDescent="0.25">
      <c r="B4" s="1" t="s">
        <v>79</v>
      </c>
      <c r="C4" s="1" t="s">
        <v>80</v>
      </c>
      <c r="D4" s="9" t="s">
        <v>81</v>
      </c>
      <c r="E4" s="9" t="s">
        <v>57</v>
      </c>
      <c r="F4" s="10" t="s">
        <v>82</v>
      </c>
      <c r="G4" s="10" t="s">
        <v>83</v>
      </c>
      <c r="H4" s="10" t="s">
        <v>84</v>
      </c>
      <c r="I4" s="10" t="s">
        <v>85</v>
      </c>
      <c r="J4" s="10" t="s">
        <v>86</v>
      </c>
      <c r="K4" s="10" t="s">
        <v>87</v>
      </c>
      <c r="L4" s="10" t="s">
        <v>88</v>
      </c>
      <c r="M4" s="10" t="s">
        <v>89</v>
      </c>
      <c r="N4" s="10" t="s">
        <v>90</v>
      </c>
      <c r="O4" s="10" t="s">
        <v>91</v>
      </c>
      <c r="P4" s="10" t="s">
        <v>92</v>
      </c>
      <c r="Q4" s="11" t="s">
        <v>93</v>
      </c>
      <c r="R4" s="11" t="s">
        <v>94</v>
      </c>
    </row>
    <row r="5" spans="2:18" ht="15.75" hidden="1" x14ac:dyDescent="0.25">
      <c r="B5" s="4" t="s">
        <v>60</v>
      </c>
      <c r="C5" s="6" t="s">
        <v>95</v>
      </c>
      <c r="D5" s="2" t="str">
        <f>IFERROR(_xlfn.XLOOKUP(MATRIZ_SIN_PROYECTO[[#This Row],[CATEGORIA DE IMPACTO]],Impactos_Total[CATEGORIA],Impactos_Total[COMPONENTE]),"")</f>
        <v>Atmosférico</v>
      </c>
      <c r="E5" s="5" t="str">
        <f>IFERROR(_xlfn.XLOOKUP(MATRIZ_SIN_PROYECTO[[#This Row],[CATEGORIA DE IMPACTO]],Impactos_Total[CATEGORIA],Impactos_Total[MEDIO]),"")</f>
        <v>ABIÓTICO</v>
      </c>
      <c r="F5" s="8">
        <v>-1</v>
      </c>
      <c r="G5" s="2">
        <v>4</v>
      </c>
      <c r="H5" s="2">
        <v>4</v>
      </c>
      <c r="I5" s="2">
        <v>4</v>
      </c>
      <c r="J5" s="2">
        <v>3</v>
      </c>
      <c r="K5" s="2">
        <v>2</v>
      </c>
      <c r="L5" s="2">
        <v>2</v>
      </c>
      <c r="M5" s="2">
        <v>1</v>
      </c>
      <c r="N5" s="2">
        <v>4</v>
      </c>
      <c r="O5" s="2">
        <v>2</v>
      </c>
      <c r="P5" s="2">
        <v>2</v>
      </c>
      <c r="Q5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-40</v>
      </c>
      <c r="R5" s="7" t="str" cm="1">
        <f t="array" ref="R5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6" spans="2:18" ht="15.75" hidden="1" x14ac:dyDescent="0.25">
      <c r="B6" s="4" t="s">
        <v>72</v>
      </c>
      <c r="C6" s="6" t="s">
        <v>95</v>
      </c>
      <c r="D6" s="2" t="str">
        <f>IFERROR(_xlfn.XLOOKUP(MATRIZ_SIN_PROYECTO[[#This Row],[CATEGORIA DE IMPACTO]],Impactos_Total[CATEGORIA],Impactos_Total[COMPONENTE]),"")</f>
        <v>Atmosférico</v>
      </c>
      <c r="E6" s="5" t="str">
        <f>IFERROR(_xlfn.XLOOKUP(MATRIZ_SIN_PROYECTO[[#This Row],[CATEGORIA DE IMPACTO]],Impactos_Total[CATEGORIA],Impactos_Total[MEDIO]),"")</f>
        <v>ABIÓTICO</v>
      </c>
      <c r="F6" s="8">
        <v>-1</v>
      </c>
      <c r="G6" s="2">
        <v>2</v>
      </c>
      <c r="H6" s="2">
        <v>4</v>
      </c>
      <c r="I6" s="2">
        <v>2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2</v>
      </c>
      <c r="P6" s="2">
        <v>1</v>
      </c>
      <c r="Q6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-24</v>
      </c>
      <c r="R6" s="7" t="str" cm="1">
        <f t="array" ref="R6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7" spans="2:18" ht="15.75" hidden="1" x14ac:dyDescent="0.25">
      <c r="B7" s="4" t="s">
        <v>60</v>
      </c>
      <c r="C7" s="6" t="s">
        <v>96</v>
      </c>
      <c r="D7" s="2" t="str">
        <f>IFERROR(_xlfn.XLOOKUP(MATRIZ_SIN_PROYECTO[[#This Row],[CATEGORIA DE IMPACTO]],Impactos_Total[CATEGORIA],Impactos_Total[COMPONENTE]),"")</f>
        <v>Atmosférico</v>
      </c>
      <c r="E7" s="5" t="str">
        <f>IFERROR(_xlfn.XLOOKUP(MATRIZ_SIN_PROYECTO[[#This Row],[CATEGORIA DE IMPACTO]],Impactos_Total[CATEGORIA],Impactos_Total[MEDIO]),"")</f>
        <v>ABIÓTICO</v>
      </c>
      <c r="F7" s="8">
        <v>-1</v>
      </c>
      <c r="G7" s="2">
        <v>4</v>
      </c>
      <c r="H7" s="2">
        <v>4</v>
      </c>
      <c r="I7" s="2">
        <v>4</v>
      </c>
      <c r="J7" s="2">
        <v>1</v>
      </c>
      <c r="K7" s="2">
        <v>1</v>
      </c>
      <c r="L7" s="2">
        <v>2</v>
      </c>
      <c r="M7" s="2">
        <v>4</v>
      </c>
      <c r="N7" s="2">
        <v>4</v>
      </c>
      <c r="O7" s="2">
        <v>1</v>
      </c>
      <c r="P7" s="2">
        <v>1</v>
      </c>
      <c r="Q7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-38</v>
      </c>
      <c r="R7" s="7" t="str" cm="1">
        <f t="array" ref="R7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8" spans="2:18" ht="15.75" hidden="1" x14ac:dyDescent="0.25">
      <c r="B8" s="4" t="s">
        <v>62</v>
      </c>
      <c r="C8" s="6" t="s">
        <v>97</v>
      </c>
      <c r="D8" s="2" t="str">
        <f>IFERROR(_xlfn.XLOOKUP(MATRIZ_SIN_PROYECTO[[#This Row],[CATEGORIA DE IMPACTO]],Impactos_Total[CATEGORIA],Impactos_Total[COMPONENTE]),"")</f>
        <v>Hidrológico</v>
      </c>
      <c r="E8" s="5" t="str">
        <f>IFERROR(_xlfn.XLOOKUP(MATRIZ_SIN_PROYECTO[[#This Row],[CATEGORIA DE IMPACTO]],Impactos_Total[CATEGORIA],Impactos_Total[MEDIO]),"")</f>
        <v>ABIÓTICO</v>
      </c>
      <c r="F8" s="8">
        <v>-1</v>
      </c>
      <c r="G8" s="2">
        <v>4</v>
      </c>
      <c r="H8" s="2">
        <v>4</v>
      </c>
      <c r="I8" s="2">
        <v>3</v>
      </c>
      <c r="J8" s="2">
        <v>3</v>
      </c>
      <c r="K8" s="2">
        <v>3</v>
      </c>
      <c r="L8" s="2">
        <v>2</v>
      </c>
      <c r="M8" s="2">
        <v>4</v>
      </c>
      <c r="N8" s="2">
        <v>1</v>
      </c>
      <c r="O8" s="2">
        <v>1</v>
      </c>
      <c r="P8" s="2">
        <v>4</v>
      </c>
      <c r="Q8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-41</v>
      </c>
      <c r="R8" s="7" t="str" cm="1">
        <f t="array" ref="R8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9" spans="2:18" ht="15.75" hidden="1" x14ac:dyDescent="0.25">
      <c r="B9" s="4" t="s">
        <v>70</v>
      </c>
      <c r="C9" s="6" t="s">
        <v>97</v>
      </c>
      <c r="D9" s="2" t="str">
        <f>IFERROR(_xlfn.XLOOKUP(MATRIZ_SIN_PROYECTO[[#This Row],[CATEGORIA DE IMPACTO]],Impactos_Total[CATEGORIA],Impactos_Total[COMPONENTE]),"")</f>
        <v>Hidrológico</v>
      </c>
      <c r="E9" s="5" t="str">
        <f>IFERROR(_xlfn.XLOOKUP(MATRIZ_SIN_PROYECTO[[#This Row],[CATEGORIA DE IMPACTO]],Impactos_Total[CATEGORIA],Impactos_Total[MEDIO]),"")</f>
        <v>ABIÓTICO</v>
      </c>
      <c r="F9" s="8">
        <v>-1</v>
      </c>
      <c r="G9" s="6">
        <v>4</v>
      </c>
      <c r="H9" s="6">
        <v>2</v>
      </c>
      <c r="I9" s="6">
        <v>3</v>
      </c>
      <c r="J9" s="6">
        <v>4</v>
      </c>
      <c r="K9" s="6">
        <v>3</v>
      </c>
      <c r="L9" s="6">
        <v>1</v>
      </c>
      <c r="M9" s="6">
        <v>4</v>
      </c>
      <c r="N9" s="6">
        <v>1</v>
      </c>
      <c r="O9" s="6">
        <v>2</v>
      </c>
      <c r="P9" s="6">
        <v>4</v>
      </c>
      <c r="Q9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-38</v>
      </c>
      <c r="R9" s="7" t="str" cm="1">
        <f t="array" ref="R9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0" spans="2:18" ht="15.75" hidden="1" x14ac:dyDescent="0.25">
      <c r="B10" s="4" t="s">
        <v>64</v>
      </c>
      <c r="C10" s="6" t="s">
        <v>97</v>
      </c>
      <c r="D10" s="2" t="str">
        <f>IFERROR(_xlfn.XLOOKUP(MATRIZ_SIN_PROYECTO[[#This Row],[CATEGORIA DE IMPACTO]],Impactos_Total[CATEGORIA],Impactos_Total[COMPONENTE]),"")</f>
        <v>Hidrológico</v>
      </c>
      <c r="E10" s="5" t="str">
        <f>IFERROR(_xlfn.XLOOKUP(MATRIZ_SIN_PROYECTO[[#This Row],[CATEGORIA DE IMPACTO]],Impactos_Total[CATEGORIA],Impactos_Total[MEDIO]),"")</f>
        <v>ABIÓTICO</v>
      </c>
      <c r="F10" s="8">
        <v>-1</v>
      </c>
      <c r="G10" s="2">
        <v>2</v>
      </c>
      <c r="H10" s="2">
        <v>1</v>
      </c>
      <c r="I10" s="2">
        <v>2</v>
      </c>
      <c r="J10" s="2">
        <v>1</v>
      </c>
      <c r="K10" s="2">
        <v>2</v>
      </c>
      <c r="L10" s="2">
        <v>2</v>
      </c>
      <c r="M10" s="2">
        <v>4</v>
      </c>
      <c r="N10" s="2">
        <v>1</v>
      </c>
      <c r="O10" s="2">
        <v>1</v>
      </c>
      <c r="P10" s="2">
        <v>3</v>
      </c>
      <c r="Q10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-24</v>
      </c>
      <c r="R10" s="7" t="str" cm="1">
        <f t="array" ref="R10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11" spans="2:18" ht="15.75" hidden="1" x14ac:dyDescent="0.25">
      <c r="B11" t="s">
        <v>62</v>
      </c>
      <c r="C11" s="6" t="s">
        <v>98</v>
      </c>
      <c r="D11" s="2" t="str">
        <f>IFERROR(_xlfn.XLOOKUP(MATRIZ_SIN_PROYECTO[[#This Row],[CATEGORIA DE IMPACTO]],Impactos_Total[CATEGORIA],Impactos_Total[COMPONENTE]),"")</f>
        <v>Suelo</v>
      </c>
      <c r="E11" s="5" t="str">
        <f>IFERROR(_xlfn.XLOOKUP(MATRIZ_SIN_PROYECTO[[#This Row],[CATEGORIA DE IMPACTO]],Impactos_Total[CATEGORIA],Impactos_Total[MEDIO]),"")</f>
        <v>ABIÓTICO</v>
      </c>
      <c r="F11" s="8">
        <v>-1</v>
      </c>
      <c r="G11" s="2">
        <v>4</v>
      </c>
      <c r="H11" s="2">
        <v>4</v>
      </c>
      <c r="I11" s="2">
        <v>2</v>
      </c>
      <c r="J11" s="2">
        <v>4</v>
      </c>
      <c r="K11" s="2">
        <v>3</v>
      </c>
      <c r="L11" s="2">
        <v>2</v>
      </c>
      <c r="M11" s="2">
        <v>4</v>
      </c>
      <c r="N11" s="2">
        <v>1</v>
      </c>
      <c r="O11" s="2">
        <v>4</v>
      </c>
      <c r="P11" s="2">
        <v>3</v>
      </c>
      <c r="Q11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-43</v>
      </c>
      <c r="R11" s="7" t="str" cm="1">
        <f t="array" ref="R11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2" spans="2:18" ht="15.75" hidden="1" x14ac:dyDescent="0.25">
      <c r="B12" t="s">
        <v>64</v>
      </c>
      <c r="C12" s="6" t="s">
        <v>98</v>
      </c>
      <c r="D12" s="2" t="str">
        <f>IFERROR(_xlfn.XLOOKUP(MATRIZ_SIN_PROYECTO[[#This Row],[CATEGORIA DE IMPACTO]],Impactos_Total[CATEGORIA],Impactos_Total[COMPONENTE]),"")</f>
        <v>Suelo</v>
      </c>
      <c r="E12" s="5" t="str">
        <f>IFERROR(_xlfn.XLOOKUP(MATRIZ_SIN_PROYECTO[[#This Row],[CATEGORIA DE IMPACTO]],Impactos_Total[CATEGORIA],Impactos_Total[MEDIO]),"")</f>
        <v>ABIÓTICO</v>
      </c>
      <c r="F12" s="8">
        <v>-1</v>
      </c>
      <c r="G12" s="2">
        <v>2</v>
      </c>
      <c r="H12" s="2">
        <v>2</v>
      </c>
      <c r="I12" s="2">
        <v>2</v>
      </c>
      <c r="J12" s="2">
        <v>3</v>
      </c>
      <c r="K12" s="2">
        <v>3</v>
      </c>
      <c r="L12" s="2">
        <v>2</v>
      </c>
      <c r="M12" s="2">
        <v>4</v>
      </c>
      <c r="N12" s="2">
        <v>1</v>
      </c>
      <c r="O12" s="2">
        <v>4</v>
      </c>
      <c r="P12" s="2">
        <v>3</v>
      </c>
      <c r="Q12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-32</v>
      </c>
      <c r="R12" s="7" t="str" cm="1">
        <f t="array" ref="R12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3" spans="2:18" ht="15.75" hidden="1" x14ac:dyDescent="0.25">
      <c r="B13" t="s">
        <v>62</v>
      </c>
      <c r="C13" s="6" t="s">
        <v>99</v>
      </c>
      <c r="D13" s="2" t="str">
        <f>IFERROR(_xlfn.XLOOKUP(MATRIZ_SIN_PROYECTO[[#This Row],[CATEGORIA DE IMPACTO]],Impactos_Total[CATEGORIA],Impactos_Total[COMPONENTE]),"")</f>
        <v>Cobertura</v>
      </c>
      <c r="E13" s="5" t="str">
        <f>IFERROR(_xlfn.XLOOKUP(MATRIZ_SIN_PROYECTO[[#This Row],[CATEGORIA DE IMPACTO]],Impactos_Total[CATEGORIA],Impactos_Total[MEDIO]),"")</f>
        <v>BIÓTICO</v>
      </c>
      <c r="F13" s="8">
        <v>-1</v>
      </c>
      <c r="G13" s="2">
        <v>4</v>
      </c>
      <c r="H13" s="2">
        <v>4</v>
      </c>
      <c r="I13" s="2">
        <v>2</v>
      </c>
      <c r="J13" s="2">
        <v>2</v>
      </c>
      <c r="K13" s="2">
        <v>2</v>
      </c>
      <c r="L13" s="2">
        <v>2</v>
      </c>
      <c r="M13" s="2">
        <v>4</v>
      </c>
      <c r="N13" s="2">
        <v>4</v>
      </c>
      <c r="O13" s="2">
        <v>4</v>
      </c>
      <c r="P13" s="2">
        <v>2</v>
      </c>
      <c r="Q13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-42</v>
      </c>
      <c r="R13" s="7" t="str" cm="1">
        <f t="array" ref="R13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4" spans="2:18" ht="15.75" hidden="1" x14ac:dyDescent="0.25">
      <c r="B14" t="s">
        <v>64</v>
      </c>
      <c r="C14" s="6" t="s">
        <v>99</v>
      </c>
      <c r="D14" s="2" t="str">
        <f>IFERROR(_xlfn.XLOOKUP(MATRIZ_SIN_PROYECTO[[#This Row],[CATEGORIA DE IMPACTO]],Impactos_Total[CATEGORIA],Impactos_Total[COMPONENTE]),"")</f>
        <v>Cobertura</v>
      </c>
      <c r="E14" s="5" t="str">
        <f>IFERROR(_xlfn.XLOOKUP(MATRIZ_SIN_PROYECTO[[#This Row],[CATEGORIA DE IMPACTO]],Impactos_Total[CATEGORIA],Impactos_Total[MEDIO]),"")</f>
        <v>BIÓTICO</v>
      </c>
      <c r="F14" s="8">
        <v>-1</v>
      </c>
      <c r="G14" s="2">
        <v>4</v>
      </c>
      <c r="H14" s="2">
        <v>1</v>
      </c>
      <c r="I14" s="2">
        <v>2</v>
      </c>
      <c r="J14" s="2">
        <v>2</v>
      </c>
      <c r="K14" s="2">
        <v>2</v>
      </c>
      <c r="L14" s="2">
        <v>2</v>
      </c>
      <c r="M14" s="2">
        <v>4</v>
      </c>
      <c r="N14" s="2">
        <v>4</v>
      </c>
      <c r="O14" s="2">
        <v>4</v>
      </c>
      <c r="P14" s="2">
        <v>2</v>
      </c>
      <c r="Q14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14" s="7" t="str" cm="1">
        <f t="array" ref="R14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5" spans="2:18" ht="15.75" hidden="1" x14ac:dyDescent="0.25">
      <c r="B15" t="s">
        <v>70</v>
      </c>
      <c r="C15" s="6" t="s">
        <v>99</v>
      </c>
      <c r="D15" s="2" t="str">
        <f>IFERROR(_xlfn.XLOOKUP(MATRIZ_SIN_PROYECTO[[#This Row],[CATEGORIA DE IMPACTO]],Impactos_Total[CATEGORIA],Impactos_Total[COMPONENTE]),"")</f>
        <v>Cobertura</v>
      </c>
      <c r="E15" s="5" t="str">
        <f>IFERROR(_xlfn.XLOOKUP(MATRIZ_SIN_PROYECTO[[#This Row],[CATEGORIA DE IMPACTO]],Impactos_Total[CATEGORIA],Impactos_Total[MEDIO]),"")</f>
        <v>BIÓTICO</v>
      </c>
      <c r="F15" s="8">
        <v>-1</v>
      </c>
      <c r="G15" s="2">
        <v>4</v>
      </c>
      <c r="H15" s="2">
        <v>1</v>
      </c>
      <c r="I15" s="2">
        <v>2</v>
      </c>
      <c r="J15" s="2">
        <v>2</v>
      </c>
      <c r="K15" s="2">
        <v>2</v>
      </c>
      <c r="L15" s="2">
        <v>2</v>
      </c>
      <c r="M15" s="2">
        <v>4</v>
      </c>
      <c r="N15" s="2">
        <v>4</v>
      </c>
      <c r="O15" s="2">
        <v>4</v>
      </c>
      <c r="P15" s="2">
        <v>2</v>
      </c>
      <c r="Q15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15" s="7" t="str" cm="1">
        <f t="array" ref="R15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6" spans="2:18" ht="15.75" hidden="1" x14ac:dyDescent="0.25">
      <c r="B16" t="s">
        <v>66</v>
      </c>
      <c r="C16" s="6" t="s">
        <v>99</v>
      </c>
      <c r="D16" s="2" t="str">
        <f>IFERROR(_xlfn.XLOOKUP(MATRIZ_SIN_PROYECTO[[#This Row],[CATEGORIA DE IMPACTO]],Impactos_Total[CATEGORIA],Impactos_Total[COMPONENTE]),"")</f>
        <v>Cobertura</v>
      </c>
      <c r="E16" s="5" t="str">
        <f>IFERROR(_xlfn.XLOOKUP(MATRIZ_SIN_PROYECTO[[#This Row],[CATEGORIA DE IMPACTO]],Impactos_Total[CATEGORIA],Impactos_Total[MEDIO]),"")</f>
        <v>BIÓTICO</v>
      </c>
      <c r="F16" s="8">
        <v>-1</v>
      </c>
      <c r="G16" s="2">
        <v>4</v>
      </c>
      <c r="H16" s="2">
        <v>1</v>
      </c>
      <c r="I16" s="2">
        <v>2</v>
      </c>
      <c r="J16" s="2">
        <v>2</v>
      </c>
      <c r="K16" s="2">
        <v>2</v>
      </c>
      <c r="L16" s="2">
        <v>2</v>
      </c>
      <c r="M16" s="2">
        <v>4</v>
      </c>
      <c r="N16" s="2">
        <v>4</v>
      </c>
      <c r="O16" s="2">
        <v>4</v>
      </c>
      <c r="P16" s="2">
        <v>2</v>
      </c>
      <c r="Q16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16" s="7" t="str" cm="1">
        <f t="array" ref="R16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7" spans="2:18" ht="15.75" hidden="1" x14ac:dyDescent="0.25">
      <c r="B17" t="s">
        <v>68</v>
      </c>
      <c r="C17" s="6" t="s">
        <v>99</v>
      </c>
      <c r="D17" s="2" t="str">
        <f>IFERROR(_xlfn.XLOOKUP(MATRIZ_SIN_PROYECTO[[#This Row],[CATEGORIA DE IMPACTO]],Impactos_Total[CATEGORIA],Impactos_Total[COMPONENTE]),"")</f>
        <v>Cobertura</v>
      </c>
      <c r="E17" s="5" t="str">
        <f>IFERROR(_xlfn.XLOOKUP(MATRIZ_SIN_PROYECTO[[#This Row],[CATEGORIA DE IMPACTO]],Impactos_Total[CATEGORIA],Impactos_Total[MEDIO]),"")</f>
        <v>BIÓTICO</v>
      </c>
      <c r="F17" s="8">
        <v>-1</v>
      </c>
      <c r="G17" s="2">
        <v>4</v>
      </c>
      <c r="H17" s="2">
        <v>1</v>
      </c>
      <c r="I17" s="2">
        <v>2</v>
      </c>
      <c r="J17" s="2">
        <v>2</v>
      </c>
      <c r="K17" s="2">
        <v>2</v>
      </c>
      <c r="L17" s="2">
        <v>2</v>
      </c>
      <c r="M17" s="2">
        <v>4</v>
      </c>
      <c r="N17" s="2">
        <v>4</v>
      </c>
      <c r="O17" s="2">
        <v>4</v>
      </c>
      <c r="P17" s="2">
        <v>2</v>
      </c>
      <c r="Q17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17" s="7" t="str" cm="1">
        <f t="array" ref="R17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8" spans="2:18" ht="15.75" hidden="1" x14ac:dyDescent="0.25">
      <c r="B18" t="s">
        <v>62</v>
      </c>
      <c r="C18" s="6" t="s">
        <v>100</v>
      </c>
      <c r="D18" s="2" t="str">
        <f>IFERROR(_xlfn.XLOOKUP(MATRIZ_SIN_PROYECTO[[#This Row],[CATEGORIA DE IMPACTO]],Impactos_Total[CATEGORIA],Impactos_Total[COMPONENTE]),"")</f>
        <v>Ecosistema</v>
      </c>
      <c r="E18" s="5" t="str">
        <f>IFERROR(_xlfn.XLOOKUP(MATRIZ_SIN_PROYECTO[[#This Row],[CATEGORIA DE IMPACTO]],Impactos_Total[CATEGORIA],Impactos_Total[MEDIO]),"")</f>
        <v>BIÓTICO</v>
      </c>
      <c r="F18" s="8">
        <v>-1</v>
      </c>
      <c r="G18" s="2">
        <v>4</v>
      </c>
      <c r="H18" s="2">
        <v>4</v>
      </c>
      <c r="I18" s="2">
        <v>2</v>
      </c>
      <c r="J18" s="2">
        <v>3</v>
      </c>
      <c r="K18" s="2">
        <v>2</v>
      </c>
      <c r="L18" s="2">
        <v>2</v>
      </c>
      <c r="M18" s="2">
        <v>4</v>
      </c>
      <c r="N18" s="2">
        <v>4</v>
      </c>
      <c r="O18" s="2">
        <v>4</v>
      </c>
      <c r="P18" s="2">
        <v>2</v>
      </c>
      <c r="Q18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-43</v>
      </c>
      <c r="R18" s="7" t="str" cm="1">
        <f t="array" ref="R18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19" spans="2:18" ht="15.75" hidden="1" x14ac:dyDescent="0.25">
      <c r="B19" t="s">
        <v>64</v>
      </c>
      <c r="C19" s="6" t="s">
        <v>100</v>
      </c>
      <c r="D19" s="2" t="str">
        <f>IFERROR(_xlfn.XLOOKUP(MATRIZ_SIN_PROYECTO[[#This Row],[CATEGORIA DE IMPACTO]],Impactos_Total[CATEGORIA],Impactos_Total[COMPONENTE]),"")</f>
        <v>Ecosistema</v>
      </c>
      <c r="E19" s="5" t="str">
        <f>IFERROR(_xlfn.XLOOKUP(MATRIZ_SIN_PROYECTO[[#This Row],[CATEGORIA DE IMPACTO]],Impactos_Total[CATEGORIA],Impactos_Total[MEDIO]),"")</f>
        <v>BIÓTICO</v>
      </c>
      <c r="F19" s="8">
        <v>-1</v>
      </c>
      <c r="G19" s="2">
        <v>4</v>
      </c>
      <c r="H19" s="2">
        <v>1</v>
      </c>
      <c r="I19" s="2">
        <v>2</v>
      </c>
      <c r="J19" s="2">
        <v>3</v>
      </c>
      <c r="K19" s="2">
        <v>2</v>
      </c>
      <c r="L19" s="2">
        <v>2</v>
      </c>
      <c r="M19" s="2">
        <v>4</v>
      </c>
      <c r="N19" s="2">
        <v>4</v>
      </c>
      <c r="O19" s="2">
        <v>4</v>
      </c>
      <c r="P19" s="2">
        <v>2</v>
      </c>
      <c r="Q19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-37</v>
      </c>
      <c r="R19" s="7" t="str" cm="1">
        <f t="array" ref="R19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0" spans="2:18" ht="15.75" hidden="1" x14ac:dyDescent="0.25">
      <c r="B20" t="s">
        <v>70</v>
      </c>
      <c r="C20" s="6" t="s">
        <v>100</v>
      </c>
      <c r="D20" s="2" t="str">
        <f>IFERROR(_xlfn.XLOOKUP(MATRIZ_SIN_PROYECTO[[#This Row],[CATEGORIA DE IMPACTO]],Impactos_Total[CATEGORIA],Impactos_Total[COMPONENTE]),"")</f>
        <v>Ecosistema</v>
      </c>
      <c r="E20" s="5" t="str">
        <f>IFERROR(_xlfn.XLOOKUP(MATRIZ_SIN_PROYECTO[[#This Row],[CATEGORIA DE IMPACTO]],Impactos_Total[CATEGORIA],Impactos_Total[MEDIO]),"")</f>
        <v>BIÓTICO</v>
      </c>
      <c r="F20" s="8">
        <v>-1</v>
      </c>
      <c r="G20" s="2">
        <v>4</v>
      </c>
      <c r="H20" s="2">
        <v>1</v>
      </c>
      <c r="I20" s="2">
        <v>2</v>
      </c>
      <c r="J20" s="2">
        <v>3</v>
      </c>
      <c r="K20" s="2">
        <v>2</v>
      </c>
      <c r="L20" s="2">
        <v>2</v>
      </c>
      <c r="M20" s="2">
        <v>4</v>
      </c>
      <c r="N20" s="2">
        <v>4</v>
      </c>
      <c r="O20" s="2">
        <v>4</v>
      </c>
      <c r="P20" s="2">
        <v>2</v>
      </c>
      <c r="Q20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-37</v>
      </c>
      <c r="R20" s="7" t="str" cm="1">
        <f t="array" ref="R20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1" spans="2:18" ht="15.75" hidden="1" x14ac:dyDescent="0.25">
      <c r="B21" t="s">
        <v>66</v>
      </c>
      <c r="C21" s="6" t="s">
        <v>100</v>
      </c>
      <c r="D21" s="2" t="str">
        <f>IFERROR(_xlfn.XLOOKUP(MATRIZ_SIN_PROYECTO[[#This Row],[CATEGORIA DE IMPACTO]],Impactos_Total[CATEGORIA],Impactos_Total[COMPONENTE]),"")</f>
        <v>Ecosistema</v>
      </c>
      <c r="E21" s="5" t="str">
        <f>IFERROR(_xlfn.XLOOKUP(MATRIZ_SIN_PROYECTO[[#This Row],[CATEGORIA DE IMPACTO]],Impactos_Total[CATEGORIA],Impactos_Total[MEDIO]),"")</f>
        <v>BIÓTICO</v>
      </c>
      <c r="F21" s="8">
        <v>-1</v>
      </c>
      <c r="G21" s="2">
        <v>4</v>
      </c>
      <c r="H21" s="2">
        <v>1</v>
      </c>
      <c r="I21" s="2">
        <v>2</v>
      </c>
      <c r="J21" s="2">
        <v>3</v>
      </c>
      <c r="K21" s="2">
        <v>2</v>
      </c>
      <c r="L21" s="2">
        <v>2</v>
      </c>
      <c r="M21" s="2">
        <v>4</v>
      </c>
      <c r="N21" s="2">
        <v>4</v>
      </c>
      <c r="O21" s="2">
        <v>4</v>
      </c>
      <c r="P21" s="2">
        <v>2</v>
      </c>
      <c r="Q21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-37</v>
      </c>
      <c r="R21" s="7" t="str" cm="1">
        <f t="array" ref="R21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2" spans="2:18" ht="15.75" hidden="1" x14ac:dyDescent="0.25">
      <c r="B22" t="s">
        <v>68</v>
      </c>
      <c r="C22" s="6" t="s">
        <v>100</v>
      </c>
      <c r="D22" s="2" t="str">
        <f>IFERROR(_xlfn.XLOOKUP(MATRIZ_SIN_PROYECTO[[#This Row],[CATEGORIA DE IMPACTO]],Impactos_Total[CATEGORIA],Impactos_Total[COMPONENTE]),"")</f>
        <v>Ecosistema</v>
      </c>
      <c r="E22" s="5" t="str">
        <f>IFERROR(_xlfn.XLOOKUP(MATRIZ_SIN_PROYECTO[[#This Row],[CATEGORIA DE IMPACTO]],Impactos_Total[CATEGORIA],Impactos_Total[MEDIO]),"")</f>
        <v>BIÓTICO</v>
      </c>
      <c r="F22" s="8">
        <v>-1</v>
      </c>
      <c r="G22" s="2">
        <v>4</v>
      </c>
      <c r="H22" s="2">
        <v>1</v>
      </c>
      <c r="I22" s="2">
        <v>2</v>
      </c>
      <c r="J22" s="2">
        <v>3</v>
      </c>
      <c r="K22" s="2">
        <v>2</v>
      </c>
      <c r="L22" s="2">
        <v>2</v>
      </c>
      <c r="M22" s="2">
        <v>4</v>
      </c>
      <c r="N22" s="2">
        <v>4</v>
      </c>
      <c r="O22" s="2">
        <v>4</v>
      </c>
      <c r="P22" s="2">
        <v>2</v>
      </c>
      <c r="Q22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-37</v>
      </c>
      <c r="R22" s="7" t="str" cm="1">
        <f t="array" ref="R22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3" spans="2:18" ht="15.75" hidden="1" x14ac:dyDescent="0.25">
      <c r="B23" t="s">
        <v>62</v>
      </c>
      <c r="C23" s="6" t="s">
        <v>101</v>
      </c>
      <c r="D23" s="2" t="str">
        <f>IFERROR(_xlfn.XLOOKUP(MATRIZ_SIN_PROYECTO[[#This Row],[CATEGORIA DE IMPACTO]],Impactos_Total[CATEGORIA],Impactos_Total[COMPONENTE]),"")</f>
        <v>Fauna</v>
      </c>
      <c r="E23" s="5" t="str">
        <f>IFERROR(_xlfn.XLOOKUP(MATRIZ_SIN_PROYECTO[[#This Row],[CATEGORIA DE IMPACTO]],Impactos_Total[CATEGORIA],Impactos_Total[MEDIO]),"")</f>
        <v>BIÓTICO</v>
      </c>
      <c r="F23" s="8">
        <v>-1</v>
      </c>
      <c r="G23" s="2">
        <v>2</v>
      </c>
      <c r="H23" s="2">
        <v>4</v>
      </c>
      <c r="I23" s="2">
        <v>2</v>
      </c>
      <c r="J23" s="2">
        <v>2</v>
      </c>
      <c r="K23" s="2">
        <v>2</v>
      </c>
      <c r="L23" s="2">
        <v>2</v>
      </c>
      <c r="M23" s="2">
        <v>4</v>
      </c>
      <c r="N23" s="2">
        <v>4</v>
      </c>
      <c r="O23" s="2">
        <v>4</v>
      </c>
      <c r="P23" s="2">
        <v>2</v>
      </c>
      <c r="Q23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23" s="7" t="str" cm="1">
        <f t="array" ref="R23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4" spans="2:18" ht="15.75" hidden="1" x14ac:dyDescent="0.25">
      <c r="B24" t="s">
        <v>60</v>
      </c>
      <c r="C24" s="6" t="s">
        <v>101</v>
      </c>
      <c r="D24" s="2" t="str">
        <f>IFERROR(_xlfn.XLOOKUP(MATRIZ_SIN_PROYECTO[[#This Row],[CATEGORIA DE IMPACTO]],Impactos_Total[CATEGORIA],Impactos_Total[COMPONENTE]),"")</f>
        <v>Fauna</v>
      </c>
      <c r="E24" s="5" t="str">
        <f>IFERROR(_xlfn.XLOOKUP(MATRIZ_SIN_PROYECTO[[#This Row],[CATEGORIA DE IMPACTO]],Impactos_Total[CATEGORIA],Impactos_Total[MEDIO]),"")</f>
        <v>BIÓTICO</v>
      </c>
      <c r="F24" s="8">
        <v>-1</v>
      </c>
      <c r="G24" s="2">
        <v>1</v>
      </c>
      <c r="H24" s="2">
        <v>2</v>
      </c>
      <c r="I24" s="2">
        <v>4</v>
      </c>
      <c r="J24" s="2">
        <v>1</v>
      </c>
      <c r="K24" s="2">
        <v>1</v>
      </c>
      <c r="L24" s="2">
        <v>2</v>
      </c>
      <c r="M24" s="2">
        <v>4</v>
      </c>
      <c r="N24" s="2">
        <v>4</v>
      </c>
      <c r="O24" s="2">
        <v>1</v>
      </c>
      <c r="P24" s="2">
        <v>1</v>
      </c>
      <c r="Q24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-25</v>
      </c>
      <c r="R24" s="7" t="str" cm="1">
        <f t="array" ref="R24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5" spans="2:18" ht="15.75" hidden="1" x14ac:dyDescent="0.25">
      <c r="B25" t="s">
        <v>64</v>
      </c>
      <c r="C25" s="6" t="s">
        <v>101</v>
      </c>
      <c r="D25" s="2" t="str">
        <f>IFERROR(_xlfn.XLOOKUP(MATRIZ_SIN_PROYECTO[[#This Row],[CATEGORIA DE IMPACTO]],Impactos_Total[CATEGORIA],Impactos_Total[COMPONENTE]),"")</f>
        <v>Fauna</v>
      </c>
      <c r="E25" s="5" t="str">
        <f>IFERROR(_xlfn.XLOOKUP(MATRIZ_SIN_PROYECTO[[#This Row],[CATEGORIA DE IMPACTO]],Impactos_Total[CATEGORIA],Impactos_Total[MEDIO]),"")</f>
        <v>BIÓTICO</v>
      </c>
      <c r="F25" s="8">
        <v>-1</v>
      </c>
      <c r="G25" s="2">
        <v>2</v>
      </c>
      <c r="H25" s="2">
        <v>1</v>
      </c>
      <c r="I25" s="2">
        <v>2</v>
      </c>
      <c r="J25" s="2">
        <v>2</v>
      </c>
      <c r="K25" s="2">
        <v>2</v>
      </c>
      <c r="L25" s="2">
        <v>2</v>
      </c>
      <c r="M25" s="2">
        <v>4</v>
      </c>
      <c r="N25" s="2">
        <v>4</v>
      </c>
      <c r="O25" s="2">
        <v>4</v>
      </c>
      <c r="P25" s="2">
        <v>2</v>
      </c>
      <c r="Q25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-30</v>
      </c>
      <c r="R25" s="7" t="str" cm="1">
        <f t="array" ref="R25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6" spans="2:18" ht="15.75" hidden="1" x14ac:dyDescent="0.25">
      <c r="B26" t="s">
        <v>72</v>
      </c>
      <c r="C26" s="6" t="s">
        <v>101</v>
      </c>
      <c r="D26" s="2" t="str">
        <f>IFERROR(_xlfn.XLOOKUP(MATRIZ_SIN_PROYECTO[[#This Row],[CATEGORIA DE IMPACTO]],Impactos_Total[CATEGORIA],Impactos_Total[COMPONENTE]),"")</f>
        <v>Fauna</v>
      </c>
      <c r="E26" s="5" t="str">
        <f>IFERROR(_xlfn.XLOOKUP(MATRIZ_SIN_PROYECTO[[#This Row],[CATEGORIA DE IMPACTO]],Impactos_Total[CATEGORIA],Impactos_Total[MEDIO]),"")</f>
        <v>BIÓTICO</v>
      </c>
      <c r="F26" s="8">
        <v>-1</v>
      </c>
      <c r="G26" s="2">
        <v>1</v>
      </c>
      <c r="H26" s="2">
        <v>1</v>
      </c>
      <c r="I26" s="2">
        <v>4</v>
      </c>
      <c r="J26" s="2">
        <v>1</v>
      </c>
      <c r="K26" s="2">
        <v>1</v>
      </c>
      <c r="L26" s="2">
        <v>2</v>
      </c>
      <c r="M26" s="2">
        <v>4</v>
      </c>
      <c r="N26" s="2">
        <v>4</v>
      </c>
      <c r="O26" s="2">
        <v>1</v>
      </c>
      <c r="P26" s="2">
        <v>1</v>
      </c>
      <c r="Q26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-23</v>
      </c>
      <c r="R26" s="7" t="str" cm="1">
        <f t="array" ref="R26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27" spans="2:18" ht="15.75" hidden="1" x14ac:dyDescent="0.25">
      <c r="B27" t="s">
        <v>70</v>
      </c>
      <c r="C27" s="6" t="s">
        <v>101</v>
      </c>
      <c r="D27" s="2" t="str">
        <f>IFERROR(_xlfn.XLOOKUP(MATRIZ_SIN_PROYECTO[[#This Row],[CATEGORIA DE IMPACTO]],Impactos_Total[CATEGORIA],Impactos_Total[COMPONENTE]),"")</f>
        <v>Fauna</v>
      </c>
      <c r="E27" s="5" t="str">
        <f>IFERROR(_xlfn.XLOOKUP(MATRIZ_SIN_PROYECTO[[#This Row],[CATEGORIA DE IMPACTO]],Impactos_Total[CATEGORIA],Impactos_Total[MEDIO]),"")</f>
        <v>BIÓTICO</v>
      </c>
      <c r="F27" s="8">
        <v>-1</v>
      </c>
      <c r="G27" s="2">
        <v>2</v>
      </c>
      <c r="H27" s="2">
        <v>1</v>
      </c>
      <c r="I27" s="2">
        <v>2</v>
      </c>
      <c r="J27" s="2">
        <v>2</v>
      </c>
      <c r="K27" s="2">
        <v>2</v>
      </c>
      <c r="L27" s="2">
        <v>2</v>
      </c>
      <c r="M27" s="2">
        <v>4</v>
      </c>
      <c r="N27" s="2">
        <v>4</v>
      </c>
      <c r="O27" s="2">
        <v>4</v>
      </c>
      <c r="P27" s="2">
        <v>2</v>
      </c>
      <c r="Q27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-30</v>
      </c>
      <c r="R27" s="7" t="str" cm="1">
        <f t="array" ref="R27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8" spans="2:18" ht="15.75" hidden="1" x14ac:dyDescent="0.25">
      <c r="B28" t="s">
        <v>66</v>
      </c>
      <c r="C28" s="6" t="s">
        <v>101</v>
      </c>
      <c r="D28" s="2" t="str">
        <f>IFERROR(_xlfn.XLOOKUP(MATRIZ_SIN_PROYECTO[[#This Row],[CATEGORIA DE IMPACTO]],Impactos_Total[CATEGORIA],Impactos_Total[COMPONENTE]),"")</f>
        <v>Fauna</v>
      </c>
      <c r="E28" s="5" t="str">
        <f>IFERROR(_xlfn.XLOOKUP(MATRIZ_SIN_PROYECTO[[#This Row],[CATEGORIA DE IMPACTO]],Impactos_Total[CATEGORIA],Impactos_Total[MEDIO]),"")</f>
        <v>BIÓTICO</v>
      </c>
      <c r="F28" s="8">
        <v>-1</v>
      </c>
      <c r="G28" s="2">
        <v>1</v>
      </c>
      <c r="H28" s="2">
        <v>1</v>
      </c>
      <c r="I28" s="2">
        <v>2</v>
      </c>
      <c r="J28" s="2">
        <v>2</v>
      </c>
      <c r="K28" s="2">
        <v>2</v>
      </c>
      <c r="L28" s="2">
        <v>2</v>
      </c>
      <c r="M28" s="2">
        <v>4</v>
      </c>
      <c r="N28" s="2">
        <v>4</v>
      </c>
      <c r="O28" s="2">
        <v>4</v>
      </c>
      <c r="P28" s="2">
        <v>2</v>
      </c>
      <c r="Q28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-27</v>
      </c>
      <c r="R28" s="7" t="str" cm="1">
        <f t="array" ref="R28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29" spans="2:18" ht="15.75" hidden="1" x14ac:dyDescent="0.25">
      <c r="B29" t="s">
        <v>68</v>
      </c>
      <c r="C29" s="6" t="s">
        <v>101</v>
      </c>
      <c r="D29" s="2" t="str">
        <f>IFERROR(_xlfn.XLOOKUP(MATRIZ_SIN_PROYECTO[[#This Row],[CATEGORIA DE IMPACTO]],Impactos_Total[CATEGORIA],Impactos_Total[COMPONENTE]),"")</f>
        <v>Fauna</v>
      </c>
      <c r="E29" s="5" t="str">
        <f>IFERROR(_xlfn.XLOOKUP(MATRIZ_SIN_PROYECTO[[#This Row],[CATEGORIA DE IMPACTO]],Impactos_Total[CATEGORIA],Impactos_Total[MEDIO]),"")</f>
        <v>BIÓTICO</v>
      </c>
      <c r="F29" s="8">
        <v>-1</v>
      </c>
      <c r="G29" s="2">
        <v>2</v>
      </c>
      <c r="H29" s="2">
        <v>1</v>
      </c>
      <c r="I29" s="2">
        <v>2</v>
      </c>
      <c r="J29" s="2">
        <v>2</v>
      </c>
      <c r="K29" s="2">
        <v>2</v>
      </c>
      <c r="L29" s="2">
        <v>2</v>
      </c>
      <c r="M29" s="2">
        <v>4</v>
      </c>
      <c r="N29" s="2">
        <v>4</v>
      </c>
      <c r="O29" s="2">
        <v>4</v>
      </c>
      <c r="P29" s="2">
        <v>2</v>
      </c>
      <c r="Q29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-30</v>
      </c>
      <c r="R29" s="7" t="str" cm="1">
        <f t="array" ref="R29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30" spans="2:18" ht="15.75" hidden="1" x14ac:dyDescent="0.25">
      <c r="B30" t="s">
        <v>62</v>
      </c>
      <c r="C30" s="6" t="s">
        <v>102</v>
      </c>
      <c r="D30" s="2" t="str">
        <f>IFERROR(_xlfn.XLOOKUP(MATRIZ_SIN_PROYECTO[[#This Row],[CATEGORIA DE IMPACTO]],Impactos_Total[CATEGORIA],Impactos_Total[COMPONENTE]),"")</f>
        <v>Flora</v>
      </c>
      <c r="E30" s="5" t="str">
        <f>IFERROR(_xlfn.XLOOKUP(MATRIZ_SIN_PROYECTO[[#This Row],[CATEGORIA DE IMPACTO]],Impactos_Total[CATEGORIA],Impactos_Total[MEDIO]),"")</f>
        <v>BIÓTICO</v>
      </c>
      <c r="F30" s="8">
        <v>-1</v>
      </c>
      <c r="G30" s="2">
        <v>4</v>
      </c>
      <c r="H30" s="2">
        <v>4</v>
      </c>
      <c r="I30" s="2">
        <v>2</v>
      </c>
      <c r="J30" s="2">
        <v>2</v>
      </c>
      <c r="K30" s="2">
        <v>2</v>
      </c>
      <c r="L30" s="2">
        <v>2</v>
      </c>
      <c r="M30" s="2">
        <v>4</v>
      </c>
      <c r="N30" s="2">
        <v>4</v>
      </c>
      <c r="O30" s="2">
        <v>4</v>
      </c>
      <c r="P30" s="2">
        <v>2</v>
      </c>
      <c r="Q30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-42</v>
      </c>
      <c r="R30" s="7" t="str" cm="1">
        <f t="array" ref="R30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31" spans="2:18" ht="15.75" hidden="1" x14ac:dyDescent="0.25">
      <c r="B31" t="s">
        <v>64</v>
      </c>
      <c r="C31" s="6" t="s">
        <v>102</v>
      </c>
      <c r="D31" s="2" t="str">
        <f>IFERROR(_xlfn.XLOOKUP(MATRIZ_SIN_PROYECTO[[#This Row],[CATEGORIA DE IMPACTO]],Impactos_Total[CATEGORIA],Impactos_Total[COMPONENTE]),"")</f>
        <v>Flora</v>
      </c>
      <c r="E31" s="5" t="str">
        <f>IFERROR(_xlfn.XLOOKUP(MATRIZ_SIN_PROYECTO[[#This Row],[CATEGORIA DE IMPACTO]],Impactos_Total[CATEGORIA],Impactos_Total[MEDIO]),"")</f>
        <v>BIÓTICO</v>
      </c>
      <c r="F31" s="8">
        <v>-1</v>
      </c>
      <c r="G31" s="2">
        <v>4</v>
      </c>
      <c r="H31" s="2">
        <v>1</v>
      </c>
      <c r="I31" s="2">
        <v>2</v>
      </c>
      <c r="J31" s="2">
        <v>2</v>
      </c>
      <c r="K31" s="2">
        <v>2</v>
      </c>
      <c r="L31" s="2">
        <v>2</v>
      </c>
      <c r="M31" s="2">
        <v>4</v>
      </c>
      <c r="N31" s="2">
        <v>4</v>
      </c>
      <c r="O31" s="2">
        <v>4</v>
      </c>
      <c r="P31" s="2">
        <v>2</v>
      </c>
      <c r="Q31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31" s="7" t="str" cm="1">
        <f t="array" ref="R31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32" spans="2:18" ht="15.75" hidden="1" x14ac:dyDescent="0.25">
      <c r="B32" t="s">
        <v>70</v>
      </c>
      <c r="C32" s="6" t="s">
        <v>102</v>
      </c>
      <c r="D32" s="2" t="str">
        <f>IFERROR(_xlfn.XLOOKUP(MATRIZ_SIN_PROYECTO[[#This Row],[CATEGORIA DE IMPACTO]],Impactos_Total[CATEGORIA],Impactos_Total[COMPONENTE]),"")</f>
        <v>Flora</v>
      </c>
      <c r="E32" s="5" t="str">
        <f>IFERROR(_xlfn.XLOOKUP(MATRIZ_SIN_PROYECTO[[#This Row],[CATEGORIA DE IMPACTO]],Impactos_Total[CATEGORIA],Impactos_Total[MEDIO]),"")</f>
        <v>BIÓTICO</v>
      </c>
      <c r="F32" s="8">
        <v>-1</v>
      </c>
      <c r="G32" s="2">
        <v>4</v>
      </c>
      <c r="H32" s="2">
        <v>1</v>
      </c>
      <c r="I32" s="2">
        <v>2</v>
      </c>
      <c r="J32" s="2">
        <v>2</v>
      </c>
      <c r="K32" s="2">
        <v>2</v>
      </c>
      <c r="L32" s="2">
        <v>2</v>
      </c>
      <c r="M32" s="2">
        <v>4</v>
      </c>
      <c r="N32" s="2">
        <v>4</v>
      </c>
      <c r="O32" s="2">
        <v>4</v>
      </c>
      <c r="P32" s="2">
        <v>2</v>
      </c>
      <c r="Q32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32" s="7" t="str" cm="1">
        <f t="array" ref="R32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33" spans="2:18" ht="15.75" hidden="1" x14ac:dyDescent="0.25">
      <c r="B33" t="s">
        <v>66</v>
      </c>
      <c r="C33" s="6" t="s">
        <v>102</v>
      </c>
      <c r="D33" s="2" t="str">
        <f>IFERROR(_xlfn.XLOOKUP(MATRIZ_SIN_PROYECTO[[#This Row],[CATEGORIA DE IMPACTO]],Impactos_Total[CATEGORIA],Impactos_Total[COMPONENTE]),"")</f>
        <v>Flora</v>
      </c>
      <c r="E33" s="5" t="str">
        <f>IFERROR(_xlfn.XLOOKUP(MATRIZ_SIN_PROYECTO[[#This Row],[CATEGORIA DE IMPACTO]],Impactos_Total[CATEGORIA],Impactos_Total[MEDIO]),"")</f>
        <v>BIÓTICO</v>
      </c>
      <c r="F33" s="8">
        <v>-1</v>
      </c>
      <c r="G33" s="2">
        <v>4</v>
      </c>
      <c r="H33" s="2">
        <v>1</v>
      </c>
      <c r="I33" s="2">
        <v>2</v>
      </c>
      <c r="J33" s="2">
        <v>2</v>
      </c>
      <c r="K33" s="2">
        <v>2</v>
      </c>
      <c r="L33" s="2">
        <v>2</v>
      </c>
      <c r="M33" s="2">
        <v>4</v>
      </c>
      <c r="N33" s="2">
        <v>4</v>
      </c>
      <c r="O33" s="2">
        <v>4</v>
      </c>
      <c r="P33" s="2">
        <v>2</v>
      </c>
      <c r="Q33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33" s="7" t="str" cm="1">
        <f t="array" ref="R33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34" spans="2:18" ht="15.75" hidden="1" x14ac:dyDescent="0.25">
      <c r="B34" t="s">
        <v>68</v>
      </c>
      <c r="C34" s="6" t="s">
        <v>102</v>
      </c>
      <c r="D34" s="2" t="str">
        <f>IFERROR(_xlfn.XLOOKUP(MATRIZ_SIN_PROYECTO[[#This Row],[CATEGORIA DE IMPACTO]],Impactos_Total[CATEGORIA],Impactos_Total[COMPONENTE]),"")</f>
        <v>Flora</v>
      </c>
      <c r="E34" s="5" t="str">
        <f>IFERROR(_xlfn.XLOOKUP(MATRIZ_SIN_PROYECTO[[#This Row],[CATEGORIA DE IMPACTO]],Impactos_Total[CATEGORIA],Impactos_Total[MEDIO]),"")</f>
        <v>BIÓTICO</v>
      </c>
      <c r="F34" s="8">
        <v>-1</v>
      </c>
      <c r="G34" s="2">
        <v>4</v>
      </c>
      <c r="H34" s="2">
        <v>1</v>
      </c>
      <c r="I34" s="2">
        <v>2</v>
      </c>
      <c r="J34" s="2">
        <v>2</v>
      </c>
      <c r="K34" s="2">
        <v>2</v>
      </c>
      <c r="L34" s="2">
        <v>2</v>
      </c>
      <c r="M34" s="2">
        <v>4</v>
      </c>
      <c r="N34" s="2">
        <v>4</v>
      </c>
      <c r="O34" s="2">
        <v>4</v>
      </c>
      <c r="P34" s="2">
        <v>2</v>
      </c>
      <c r="Q34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-36</v>
      </c>
      <c r="R34" s="7" t="str" cm="1">
        <f t="array" ref="R34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35" spans="2:18" ht="15.75" x14ac:dyDescent="0.25">
      <c r="B35" t="s">
        <v>60</v>
      </c>
      <c r="C35" s="6" t="s">
        <v>103</v>
      </c>
      <c r="D35" s="2" t="str">
        <f>IFERROR(_xlfn.XLOOKUP(MATRIZ_SIN_PROYECTO[[#This Row],[CATEGORIA DE IMPACTO]],Impactos_Total[CATEGORIA],Impactos_Total[COMPONENTE]),"")</f>
        <v>Espacial</v>
      </c>
      <c r="E35" s="5" t="str">
        <f>IFERROR(_xlfn.XLOOKUP(MATRIZ_SIN_PROYECTO[[#This Row],[CATEGORIA DE IMPACTO]],Impactos_Total[CATEGORIA],Impactos_Total[MEDIO]),"")</f>
        <v>SOCIO_ECONOMICO</v>
      </c>
      <c r="F35" s="8">
        <v>-1</v>
      </c>
      <c r="G35" s="2">
        <v>2</v>
      </c>
      <c r="H35" s="2">
        <v>2</v>
      </c>
      <c r="I35" s="2">
        <v>4</v>
      </c>
      <c r="J35" s="2">
        <v>3</v>
      </c>
      <c r="K35" s="2">
        <v>2</v>
      </c>
      <c r="L35" s="2">
        <v>2</v>
      </c>
      <c r="M35" s="2">
        <v>1</v>
      </c>
      <c r="N35" s="2">
        <v>4</v>
      </c>
      <c r="O35" s="2">
        <v>2</v>
      </c>
      <c r="P35" s="2">
        <v>3</v>
      </c>
      <c r="Q35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-31</v>
      </c>
      <c r="R35" s="7" t="str" cm="1">
        <f t="array" ref="R35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36" spans="2:18" ht="15.75" x14ac:dyDescent="0.25">
      <c r="B36" t="s">
        <v>62</v>
      </c>
      <c r="C36" s="6" t="s">
        <v>103</v>
      </c>
      <c r="D36" s="2" t="str">
        <f>IFERROR(_xlfn.XLOOKUP(MATRIZ_SIN_PROYECTO[[#This Row],[CATEGORIA DE IMPACTO]],Impactos_Total[CATEGORIA],Impactos_Total[COMPONENTE]),"")</f>
        <v>Espacial</v>
      </c>
      <c r="E36" s="5" t="str">
        <f>IFERROR(_xlfn.XLOOKUP(MATRIZ_SIN_PROYECTO[[#This Row],[CATEGORIA DE IMPACTO]],Impactos_Total[CATEGORIA],Impactos_Total[MEDIO]),"")</f>
        <v>SOCIO_ECONOMICO</v>
      </c>
      <c r="F36" s="8">
        <v>1</v>
      </c>
      <c r="G36" s="2">
        <v>1</v>
      </c>
      <c r="H36" s="2">
        <v>1</v>
      </c>
      <c r="I36" s="2">
        <v>3</v>
      </c>
      <c r="J36" s="2">
        <v>1</v>
      </c>
      <c r="K36" s="2">
        <v>2</v>
      </c>
      <c r="L36" s="2">
        <v>1</v>
      </c>
      <c r="M36" s="2">
        <v>1</v>
      </c>
      <c r="N36" s="2">
        <v>1</v>
      </c>
      <c r="O36" s="2">
        <v>1</v>
      </c>
      <c r="P36" s="2">
        <v>2</v>
      </c>
      <c r="Q36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17</v>
      </c>
      <c r="R36" s="7" t="str" cm="1">
        <f t="array" ref="R36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37" spans="2:18" ht="15.75" x14ac:dyDescent="0.25">
      <c r="B37" t="s">
        <v>68</v>
      </c>
      <c r="C37" s="6" t="s">
        <v>103</v>
      </c>
      <c r="D37" s="2" t="str">
        <f>IFERROR(_xlfn.XLOOKUP(MATRIZ_SIN_PROYECTO[[#This Row],[CATEGORIA DE IMPACTO]],Impactos_Total[CATEGORIA],Impactos_Total[COMPONENTE]),"")</f>
        <v>Espacial</v>
      </c>
      <c r="E37" s="5" t="str">
        <f>IFERROR(_xlfn.XLOOKUP(MATRIZ_SIN_PROYECTO[[#This Row],[CATEGORIA DE IMPACTO]],Impactos_Total[CATEGORIA],Impactos_Total[MEDIO]),"")</f>
        <v>SOCIO_ECONOMICO</v>
      </c>
      <c r="F37" s="8">
        <v>-1</v>
      </c>
      <c r="G37" s="2">
        <v>2</v>
      </c>
      <c r="H37" s="2">
        <v>2</v>
      </c>
      <c r="I37" s="2">
        <v>2</v>
      </c>
      <c r="J37" s="2">
        <v>3</v>
      </c>
      <c r="K37" s="2">
        <v>2</v>
      </c>
      <c r="L37" s="2">
        <v>2</v>
      </c>
      <c r="M37" s="2">
        <v>1</v>
      </c>
      <c r="N37" s="2">
        <v>4</v>
      </c>
      <c r="O37" s="2">
        <v>2</v>
      </c>
      <c r="P37" s="2">
        <v>3</v>
      </c>
      <c r="Q37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-29</v>
      </c>
      <c r="R37" s="7" t="str" cm="1">
        <f t="array" ref="R37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38" spans="2:18" ht="15.75" x14ac:dyDescent="0.25">
      <c r="B38" t="s">
        <v>70</v>
      </c>
      <c r="C38" s="6" t="s">
        <v>103</v>
      </c>
      <c r="D38" s="2" t="str">
        <f>IFERROR(_xlfn.XLOOKUP(MATRIZ_SIN_PROYECTO[[#This Row],[CATEGORIA DE IMPACTO]],Impactos_Total[CATEGORIA],Impactos_Total[COMPONENTE]),"")</f>
        <v>Espacial</v>
      </c>
      <c r="E38" s="5" t="str">
        <f>IFERROR(_xlfn.XLOOKUP(MATRIZ_SIN_PROYECTO[[#This Row],[CATEGORIA DE IMPACTO]],Impactos_Total[CATEGORIA],Impactos_Total[MEDIO]),"")</f>
        <v>SOCIO_ECONOMICO</v>
      </c>
      <c r="F38" s="8">
        <v>1</v>
      </c>
      <c r="G38" s="2">
        <v>1</v>
      </c>
      <c r="H38" s="2">
        <v>1</v>
      </c>
      <c r="I38" s="2">
        <v>2</v>
      </c>
      <c r="J38" s="2">
        <v>2</v>
      </c>
      <c r="K38" s="2">
        <v>1</v>
      </c>
      <c r="L38" s="2">
        <v>1</v>
      </c>
      <c r="M38" s="2">
        <v>1</v>
      </c>
      <c r="N38" s="2">
        <v>4</v>
      </c>
      <c r="O38" s="2">
        <v>1</v>
      </c>
      <c r="P38" s="2">
        <v>2</v>
      </c>
      <c r="Q38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19</v>
      </c>
      <c r="R38" s="7" t="str" cm="1">
        <f t="array" ref="R38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39" spans="2:18" ht="15.75" x14ac:dyDescent="0.25">
      <c r="B39" t="s">
        <v>60</v>
      </c>
      <c r="C39" s="6" t="s">
        <v>104</v>
      </c>
      <c r="D39" s="2" t="str">
        <f>IFERROR(_xlfn.XLOOKUP(MATRIZ_SIN_PROYECTO[[#This Row],[CATEGORIA DE IMPACTO]],Impactos_Total[CATEGORIA],Impactos_Total[COMPONENTE]),"")</f>
        <v>Político_Administrativo</v>
      </c>
      <c r="E39" s="5" t="str">
        <f>IFERROR(_xlfn.XLOOKUP(MATRIZ_SIN_PROYECTO[[#This Row],[CATEGORIA DE IMPACTO]],Impactos_Total[CATEGORIA],Impactos_Total[MEDIO]),"")</f>
        <v>SOCIO_ECONOMICO</v>
      </c>
      <c r="F39" s="8">
        <v>-1</v>
      </c>
      <c r="G39" s="2">
        <v>1</v>
      </c>
      <c r="H39" s="2">
        <v>1</v>
      </c>
      <c r="I39" s="2">
        <v>2</v>
      </c>
      <c r="J39" s="2">
        <v>2</v>
      </c>
      <c r="K39" s="2">
        <v>2</v>
      </c>
      <c r="L39" s="2">
        <v>2</v>
      </c>
      <c r="M39" s="2">
        <v>1</v>
      </c>
      <c r="N39" s="2">
        <v>1</v>
      </c>
      <c r="O39" s="2">
        <v>2</v>
      </c>
      <c r="P39" s="2">
        <v>3</v>
      </c>
      <c r="Q39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-20</v>
      </c>
      <c r="R39" s="7" t="str" cm="1">
        <f t="array" ref="R39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40" spans="2:18" ht="15.75" x14ac:dyDescent="0.25">
      <c r="B40" t="s">
        <v>62</v>
      </c>
      <c r="C40" s="6" t="s">
        <v>104</v>
      </c>
      <c r="D40" s="2" t="str">
        <f>IFERROR(_xlfn.XLOOKUP(MATRIZ_SIN_PROYECTO[[#This Row],[CATEGORIA DE IMPACTO]],Impactos_Total[CATEGORIA],Impactos_Total[COMPONENTE]),"")</f>
        <v>Político_Administrativo</v>
      </c>
      <c r="E40" s="5" t="str">
        <f>IFERROR(_xlfn.XLOOKUP(MATRIZ_SIN_PROYECTO[[#This Row],[CATEGORIA DE IMPACTO]],Impactos_Total[CATEGORIA],Impactos_Total[MEDIO]),"")</f>
        <v>SOCIO_ECONOMICO</v>
      </c>
      <c r="F40" s="8">
        <v>-1</v>
      </c>
      <c r="G40" s="2">
        <v>1</v>
      </c>
      <c r="H40" s="2">
        <v>1</v>
      </c>
      <c r="I40" s="2">
        <v>2</v>
      </c>
      <c r="J40" s="2">
        <v>2</v>
      </c>
      <c r="K40" s="2">
        <v>2</v>
      </c>
      <c r="L40" s="2">
        <v>2</v>
      </c>
      <c r="M40" s="2">
        <v>1</v>
      </c>
      <c r="N40" s="2">
        <v>1</v>
      </c>
      <c r="O40" s="2">
        <v>2</v>
      </c>
      <c r="P40" s="2">
        <v>3</v>
      </c>
      <c r="Q40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-20</v>
      </c>
      <c r="R40" s="7" t="str" cm="1">
        <f t="array" ref="R40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41" spans="2:18" ht="15.75" x14ac:dyDescent="0.25">
      <c r="B41" t="s">
        <v>68</v>
      </c>
      <c r="C41" s="6" t="s">
        <v>104</v>
      </c>
      <c r="D41" s="2" t="str">
        <f>IFERROR(_xlfn.XLOOKUP(MATRIZ_SIN_PROYECTO[[#This Row],[CATEGORIA DE IMPACTO]],Impactos_Total[CATEGORIA],Impactos_Total[COMPONENTE]),"")</f>
        <v>Político_Administrativo</v>
      </c>
      <c r="E41" s="5" t="str">
        <f>IFERROR(_xlfn.XLOOKUP(MATRIZ_SIN_PROYECTO[[#This Row],[CATEGORIA DE IMPACTO]],Impactos_Total[CATEGORIA],Impactos_Total[MEDIO]),"")</f>
        <v>SOCIO_ECONOMICO</v>
      </c>
      <c r="F41" s="8">
        <v>-1</v>
      </c>
      <c r="G41" s="2">
        <v>2</v>
      </c>
      <c r="H41" s="2">
        <v>1</v>
      </c>
      <c r="I41" s="2">
        <v>2</v>
      </c>
      <c r="J41" s="2">
        <v>3</v>
      </c>
      <c r="K41" s="2">
        <v>2</v>
      </c>
      <c r="L41" s="2">
        <v>2</v>
      </c>
      <c r="M41" s="2">
        <v>1</v>
      </c>
      <c r="N41" s="2">
        <v>1</v>
      </c>
      <c r="O41" s="2">
        <v>2</v>
      </c>
      <c r="P41" s="2">
        <v>3</v>
      </c>
      <c r="Q41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-24</v>
      </c>
      <c r="R41" s="7" t="str" cm="1">
        <f t="array" ref="R41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42" spans="2:18" ht="15.75" x14ac:dyDescent="0.25">
      <c r="B42" t="s">
        <v>72</v>
      </c>
      <c r="C42" s="6" t="s">
        <v>104</v>
      </c>
      <c r="D42" s="2" t="str">
        <f>IFERROR(_xlfn.XLOOKUP(MATRIZ_SIN_PROYECTO[[#This Row],[CATEGORIA DE IMPACTO]],Impactos_Total[CATEGORIA],Impactos_Total[COMPONENTE]),"")</f>
        <v>Político_Administrativo</v>
      </c>
      <c r="E42" s="5" t="str">
        <f>IFERROR(_xlfn.XLOOKUP(MATRIZ_SIN_PROYECTO[[#This Row],[CATEGORIA DE IMPACTO]],Impactos_Total[CATEGORIA],Impactos_Total[MEDIO]),"")</f>
        <v>SOCIO_ECONOMICO</v>
      </c>
      <c r="F42" s="8">
        <v>-1</v>
      </c>
      <c r="G42" s="2">
        <v>1</v>
      </c>
      <c r="H42" s="2">
        <v>1</v>
      </c>
      <c r="I42" s="2">
        <v>2</v>
      </c>
      <c r="J42" s="2">
        <v>2</v>
      </c>
      <c r="K42" s="2">
        <v>2</v>
      </c>
      <c r="L42" s="2">
        <v>2</v>
      </c>
      <c r="M42" s="2">
        <v>1</v>
      </c>
      <c r="N42" s="2">
        <v>1</v>
      </c>
      <c r="O42" s="2">
        <v>2</v>
      </c>
      <c r="P42" s="2">
        <v>3</v>
      </c>
      <c r="Q42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-20</v>
      </c>
      <c r="R42" s="7" t="str" cm="1">
        <f t="array" ref="R42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LEVE</v>
      </c>
    </row>
    <row r="43" spans="2:18" ht="15.75" x14ac:dyDescent="0.25">
      <c r="B43" t="s">
        <v>68</v>
      </c>
      <c r="C43" s="6" t="s">
        <v>105</v>
      </c>
      <c r="D43" s="2" t="str">
        <f>IFERROR(_xlfn.XLOOKUP(MATRIZ_SIN_PROYECTO[[#This Row],[CATEGORIA DE IMPACTO]],Impactos_Total[CATEGORIA],Impactos_Total[COMPONENTE]),"")</f>
        <v>Económico</v>
      </c>
      <c r="E43" s="5" t="str">
        <f>IFERROR(_xlfn.XLOOKUP(MATRIZ_SIN_PROYECTO[[#This Row],[CATEGORIA DE IMPACTO]],Impactos_Total[CATEGORIA],Impactos_Total[MEDIO]),"")</f>
        <v>SOCIO_ECONOMICO</v>
      </c>
      <c r="F43" s="8">
        <v>1</v>
      </c>
      <c r="G43" s="2">
        <v>2</v>
      </c>
      <c r="H43" s="2">
        <v>2</v>
      </c>
      <c r="I43" s="2">
        <v>3</v>
      </c>
      <c r="J43" s="2">
        <v>3</v>
      </c>
      <c r="K43" s="2">
        <v>2</v>
      </c>
      <c r="L43" s="2">
        <v>1</v>
      </c>
      <c r="M43" s="2">
        <v>1</v>
      </c>
      <c r="N43" s="2">
        <v>4</v>
      </c>
      <c r="O43" s="2">
        <v>2</v>
      </c>
      <c r="P43" s="2">
        <v>2</v>
      </c>
      <c r="Q43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28</v>
      </c>
      <c r="R43" s="7" t="str" cm="1">
        <f t="array" ref="R43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44" spans="2:18" ht="15.75" x14ac:dyDescent="0.25">
      <c r="B44" t="s">
        <v>62</v>
      </c>
      <c r="C44" s="6" t="s">
        <v>106</v>
      </c>
      <c r="D44" s="2" t="str">
        <f>IFERROR(_xlfn.XLOOKUP(MATRIZ_SIN_PROYECTO[[#This Row],[CATEGORIA DE IMPACTO]],Impactos_Total[CATEGORIA],Impactos_Total[COMPONENTE]),"")</f>
        <v>Cultural</v>
      </c>
      <c r="E44" s="5" t="str">
        <f>IFERROR(_xlfn.XLOOKUP(MATRIZ_SIN_PROYECTO[[#This Row],[CATEGORIA DE IMPACTO]],Impactos_Total[CATEGORIA],Impactos_Total[MEDIO]),"")</f>
        <v>SOCIO_ECONOMICO</v>
      </c>
      <c r="F44" s="8">
        <v>-1</v>
      </c>
      <c r="G44" s="2">
        <v>2</v>
      </c>
      <c r="H44" s="2">
        <v>4</v>
      </c>
      <c r="I44" s="2">
        <v>4</v>
      </c>
      <c r="J44" s="2">
        <v>2</v>
      </c>
      <c r="K44" s="2">
        <v>1</v>
      </c>
      <c r="L44" s="2">
        <v>1</v>
      </c>
      <c r="M44" s="2">
        <v>4</v>
      </c>
      <c r="N44" s="2">
        <v>1</v>
      </c>
      <c r="O44" s="2">
        <v>1</v>
      </c>
      <c r="P44" s="2">
        <v>2</v>
      </c>
      <c r="Q44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-30</v>
      </c>
      <c r="R44" s="7" t="str" cm="1">
        <f t="array" ref="R44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  <row r="45" spans="2:18" ht="15.75" x14ac:dyDescent="0.25">
      <c r="B45" t="s">
        <v>62</v>
      </c>
      <c r="C45" s="6" t="s">
        <v>107</v>
      </c>
      <c r="D45" s="2" t="str">
        <f>IFERROR(_xlfn.XLOOKUP(MATRIZ_SIN_PROYECTO[[#This Row],[CATEGORIA DE IMPACTO]],Impactos_Total[CATEGORIA],Impactos_Total[COMPONENTE]),"")</f>
        <v>Cultural</v>
      </c>
      <c r="E45" s="5" t="str">
        <f>IFERROR(_xlfn.XLOOKUP(MATRIZ_SIN_PROYECTO[[#This Row],[CATEGORIA DE IMPACTO]],Impactos_Total[CATEGORIA],Impactos_Total[MEDIO]),"")</f>
        <v>SOCIO_ECONOMICO</v>
      </c>
      <c r="F45" s="8">
        <v>-1</v>
      </c>
      <c r="G45" s="2">
        <v>4</v>
      </c>
      <c r="H45" s="2">
        <v>4</v>
      </c>
      <c r="I45" s="2">
        <v>2</v>
      </c>
      <c r="J45" s="2">
        <v>2</v>
      </c>
      <c r="K45" s="2">
        <v>1</v>
      </c>
      <c r="L45" s="2">
        <v>2</v>
      </c>
      <c r="M45" s="2">
        <v>1</v>
      </c>
      <c r="N45" s="2">
        <v>1</v>
      </c>
      <c r="O45" s="2">
        <v>2</v>
      </c>
      <c r="P45" s="2">
        <v>2</v>
      </c>
      <c r="Q45" s="3">
        <f>MATRIZ_SIN_PROYECTO[[#This Row],[NATURALEZA (N)]]*((3*MATRIZ_SIN_PROYECTO[[#This Row],[INTENSIDAD (IN)]])+(2*MATRIZ_SIN_PROYECTO[[#This Row],[EXTENSION (EX)]])+MATRIZ_SIN_PROYECTO[[#This Row],[MOMENTO (MO)]]+MATRIZ_SIN_PROYECTO[[#This Row],[PERSISTENCIA (PE)]]+MATRIZ_SIN_PROYECTO[[#This Row],[REVERSIBILIDAD (RV)]]+MATRIZ_SIN_PROYECTO[[#This Row],[SINERGIA (SI)]]+MATRIZ_SIN_PROYECTO[[#This Row],[ACUMULACIÓN (AC)]]+MATRIZ_SIN_PROYECTO[[#This Row],[EFECTO (EF)]]+MATRIZ_SIN_PROYECTO[[#This Row],[PERIODICIDAD (PR)]]+MATRIZ_SIN_PROYECTO[[#This Row],[RECUPERABILIDAD (RB)]])</f>
        <v>-33</v>
      </c>
      <c r="R45" s="7" t="str" cm="1">
        <f t="array" ref="R45">IFERROR(_xlfn.IFS(AND(ABS(MATRIZ_SIN_PROYECTO[[#This Row],[NIVEL DE IMPORTANCIA]])&gt;=13,ABS(MATRIZ_SIN_PROYECTO[[#This Row],[NIVEL DE IMPORTANCIA]])&lt;=24),"LEVE",AND(ABS(MATRIZ_SIN_PROYECTO[[#This Row],[NIVEL DE IMPORTANCIA]])&gt;=25,ABS(MATRIZ_SIN_PROYECTO[[#This Row],[NIVEL DE IMPORTANCIA]])&lt;=49),"MODERADO",AND(ABS(MATRIZ_SIN_PROYECTO[[#This Row],[NIVEL DE IMPORTANCIA]])&gt;=50,ABS(MATRIZ_SIN_PROYECTO[[#This Row],[NIVEL DE IMPORTANCIA]])&lt;=75),"SEVERO",AND(ABS(MATRIZ_SIN_PROYECTO[[#This Row],[NIVEL DE IMPORTANCIA]])&gt;=76,ABS(MATRIZ_SIN_PROYECTO[[#This Row],[NIVEL DE IMPORTANCIA]])&lt;=100),"CRITICO"),"")</f>
        <v>MODERADO</v>
      </c>
    </row>
  </sheetData>
  <mergeCells count="1">
    <mergeCell ref="B2:R2"/>
  </mergeCells>
  <conditionalFormatting sqref="E5:E45">
    <cfRule type="cellIs" dxfId="162" priority="42" operator="equal">
      <formula>"BIÓTICO"</formula>
    </cfRule>
    <cfRule type="cellIs" dxfId="161" priority="43" operator="equal">
      <formula>"SOCIO-ECONÓMICO"</formula>
    </cfRule>
    <cfRule type="cellIs" dxfId="160" priority="44" operator="equal">
      <formula>"ABIÓTICO"</formula>
    </cfRule>
  </conditionalFormatting>
  <conditionalFormatting sqref="B5:B45 Q5:Q45">
    <cfRule type="cellIs" dxfId="159" priority="41" operator="equal">
      <formula>0</formula>
    </cfRule>
  </conditionalFormatting>
  <conditionalFormatting sqref="Q5:R45">
    <cfRule type="cellIs" dxfId="158" priority="29" operator="between">
      <formula>25</formula>
      <formula>49</formula>
    </cfRule>
    <cfRule type="cellIs" dxfId="157" priority="30" operator="between">
      <formula>50</formula>
      <formula>75</formula>
    </cfRule>
    <cfRule type="cellIs" dxfId="156" priority="31" operator="between">
      <formula>76</formula>
      <formula>100</formula>
    </cfRule>
    <cfRule type="cellIs" dxfId="155" priority="32" operator="between">
      <formula>13</formula>
      <formula>24</formula>
    </cfRule>
    <cfRule type="cellIs" dxfId="154" priority="33" operator="between">
      <formula>-76</formula>
      <formula>-100</formula>
    </cfRule>
    <cfRule type="cellIs" dxfId="153" priority="34" operator="between">
      <formula>-50</formula>
      <formula>-75</formula>
    </cfRule>
    <cfRule type="cellIs" dxfId="152" priority="35" operator="between">
      <formula>-25</formula>
      <formula>-49</formula>
    </cfRule>
    <cfRule type="cellIs" dxfId="151" priority="36" operator="between">
      <formula>-13</formula>
      <formula>-24</formula>
    </cfRule>
  </conditionalFormatting>
  <conditionalFormatting sqref="R5:R45">
    <cfRule type="cellIs" dxfId="150" priority="25" operator="equal">
      <formula>"CRITICO"</formula>
    </cfRule>
    <cfRule type="cellIs" dxfId="149" priority="26" operator="equal">
      <formula>"MODERADO"</formula>
    </cfRule>
    <cfRule type="cellIs" dxfId="148" priority="27" operator="equal">
      <formula>"SEVERO"</formula>
    </cfRule>
    <cfRule type="cellIs" dxfId="147" priority="28" operator="equal">
      <formula>"LEVE"</formula>
    </cfRule>
  </conditionalFormatting>
  <conditionalFormatting sqref="F13:F17">
    <cfRule type="cellIs" dxfId="146" priority="169" operator="equal">
      <formula>-1</formula>
    </cfRule>
    <cfRule type="cellIs" dxfId="145" priority="170" operator="equal">
      <formula>1</formula>
    </cfRule>
  </conditionalFormatting>
  <conditionalFormatting sqref="F5:F12">
    <cfRule type="cellIs" dxfId="144" priority="19" operator="equal">
      <formula>-1</formula>
    </cfRule>
    <cfRule type="cellIs" dxfId="143" priority="20" operator="equal">
      <formula>1</formula>
    </cfRule>
  </conditionalFormatting>
  <conditionalFormatting sqref="F18:F22">
    <cfRule type="cellIs" dxfId="142" priority="16" operator="equal">
      <formula>-1</formula>
    </cfRule>
    <cfRule type="cellIs" dxfId="141" priority="17" operator="equal">
      <formula>1</formula>
    </cfRule>
  </conditionalFormatting>
  <conditionalFormatting sqref="F23:F29">
    <cfRule type="cellIs" dxfId="140" priority="13" operator="equal">
      <formula>-1</formula>
    </cfRule>
    <cfRule type="cellIs" dxfId="139" priority="14" operator="equal">
      <formula>1</formula>
    </cfRule>
  </conditionalFormatting>
  <conditionalFormatting sqref="F30:F34">
    <cfRule type="cellIs" dxfId="138" priority="10" operator="equal">
      <formula>-1</formula>
    </cfRule>
    <cfRule type="cellIs" dxfId="137" priority="11" operator="equal">
      <formula>1</formula>
    </cfRule>
  </conditionalFormatting>
  <conditionalFormatting sqref="F39:F42">
    <cfRule type="cellIs" dxfId="136" priority="7" operator="equal">
      <formula>-1</formula>
    </cfRule>
    <cfRule type="cellIs" dxfId="135" priority="8" operator="equal">
      <formula>1</formula>
    </cfRule>
  </conditionalFormatting>
  <conditionalFormatting sqref="F35:F38">
    <cfRule type="cellIs" dxfId="134" priority="4" operator="equal">
      <formula>-1</formula>
    </cfRule>
    <cfRule type="cellIs" dxfId="133" priority="5" operator="equal">
      <formula>1</formula>
    </cfRule>
  </conditionalFormatting>
  <conditionalFormatting sqref="F43:F45">
    <cfRule type="cellIs" dxfId="132" priority="1" operator="equal">
      <formula>-1</formula>
    </cfRule>
    <cfRule type="cellIs" dxfId="131" priority="2" operator="equal">
      <formula>1</formula>
    </cfRule>
  </conditionalFormatting>
  <dataValidations count="13">
    <dataValidation type="list" allowBlank="1" showInputMessage="1" showErrorMessage="1" sqref="G5:G45" xr:uid="{48384F74-FB75-4CD9-A594-18AA6EDD4129}">
      <formula1>INDIRECT("Atributo_IN[Valor]")</formula1>
    </dataValidation>
    <dataValidation type="list" allowBlank="1" showInputMessage="1" showErrorMessage="1" sqref="H5:H45" xr:uid="{B7B0B3AF-4CDE-4196-BF01-7CE986760612}">
      <formula1>INDIRECT("Atributo_EX[Valor]")</formula1>
    </dataValidation>
    <dataValidation type="list" allowBlank="1" showInputMessage="1" showErrorMessage="1" sqref="I5:I45" xr:uid="{CD4FC2F0-A570-4867-A873-4AB3014FBA38}">
      <formula1>INDIRECT("Atributo_MO[Valor]")</formula1>
    </dataValidation>
    <dataValidation type="list" allowBlank="1" showInputMessage="1" showErrorMessage="1" sqref="J5:J45" xr:uid="{ACC2F8ED-9979-429F-B047-647E0BD6EEE6}">
      <formula1>INDIRECT("Atributo_PE[Valor]")</formula1>
    </dataValidation>
    <dataValidation type="list" allowBlank="1" showInputMessage="1" showErrorMessage="1" sqref="K5:K45" xr:uid="{FE5F0AFC-92EA-452A-9F7A-C7152995C1F3}">
      <formula1>INDIRECT("Atributo_RV[Valor]")</formula1>
    </dataValidation>
    <dataValidation type="list" allowBlank="1" showInputMessage="1" showErrorMessage="1" sqref="L5:L45" xr:uid="{99901AB8-21EB-47C6-956A-8C34481518A2}">
      <formula1>INDIRECT("Atributo_SI[Valor]")</formula1>
    </dataValidation>
    <dataValidation type="list" allowBlank="1" showInputMessage="1" showErrorMessage="1" sqref="M5:M45" xr:uid="{3E4E1B9E-4ACB-4B38-AC6D-556A417F2B68}">
      <formula1>INDIRECT("Atributo_AC[Valor]")</formula1>
    </dataValidation>
    <dataValidation type="list" allowBlank="1" showInputMessage="1" showErrorMessage="1" sqref="N5:N45" xr:uid="{2BA69C2F-4CC7-42A0-9BF4-A686770AD57E}">
      <formula1>INDIRECT("Atributo_EF[Valor]")</formula1>
    </dataValidation>
    <dataValidation type="list" allowBlank="1" showInputMessage="1" showErrorMessage="1" sqref="O5:O45" xr:uid="{358E9B47-5FE6-4E00-9872-9C47E8C28A42}">
      <formula1>INDIRECT("Atributo_PR[Valor]")</formula1>
    </dataValidation>
    <dataValidation type="list" allowBlank="1" showInputMessage="1" showErrorMessage="1" sqref="P5:P45" xr:uid="{A167FD36-11DA-4FAF-ADDD-D429038CBB8C}">
      <formula1>INDIRECT("Atributo_MC[Valor]")</formula1>
    </dataValidation>
    <dataValidation type="list" allowBlank="1" showInputMessage="1" showErrorMessage="1" sqref="F5:F45" xr:uid="{3C0D3F7D-96FB-48B2-BC2A-AD4DD9FFF097}">
      <formula1>INDIRECT("Atributo_N[ID]")</formula1>
    </dataValidation>
    <dataValidation type="list" allowBlank="1" showInputMessage="1" showErrorMessage="1" sqref="C5:C45" xr:uid="{71E5A311-9852-4C76-BE2A-8F4DEA85E0DB}">
      <formula1>INDIRECT("Impactos_Total[CATEGORIA]")</formula1>
    </dataValidation>
    <dataValidation type="list" errorStyle="warning" allowBlank="1" showInputMessage="1" showErrorMessage="1" error="Solo coloque actividades que no fueron previamente identificadas en DATOS INICIALES" sqref="B5:B45" xr:uid="{355D7063-B985-43B5-BA01-2E7FC2426CB8}">
      <formula1>INDIRECT("Actividad_SP[ACTIVIDADES SIN PROYECTO]")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6241A9CD-0374-4610-9424-59E6D8ACABE5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F13:F17</xm:sqref>
        </x14:conditionalFormatting>
        <x14:conditionalFormatting xmlns:xm="http://schemas.microsoft.com/office/excel/2006/main">
          <x14:cfRule type="iconSet" priority="21" id="{C6C3D1C4-D406-489B-B603-E3289FBF812B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F5:F12</xm:sqref>
        </x14:conditionalFormatting>
        <x14:conditionalFormatting xmlns:xm="http://schemas.microsoft.com/office/excel/2006/main">
          <x14:cfRule type="iconSet" priority="18" id="{630F84DF-1B30-4221-934E-35234085825A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F18:F22</xm:sqref>
        </x14:conditionalFormatting>
        <x14:conditionalFormatting xmlns:xm="http://schemas.microsoft.com/office/excel/2006/main">
          <x14:cfRule type="iconSet" priority="15" id="{92763CD5-C6FA-4A0E-99F4-63DDC6113903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F23:F29</xm:sqref>
        </x14:conditionalFormatting>
        <x14:conditionalFormatting xmlns:xm="http://schemas.microsoft.com/office/excel/2006/main">
          <x14:cfRule type="iconSet" priority="12" id="{12EE1193-416C-4687-B46F-8F783EC00AB8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F30:F34</xm:sqref>
        </x14:conditionalFormatting>
        <x14:conditionalFormatting xmlns:xm="http://schemas.microsoft.com/office/excel/2006/main">
          <x14:cfRule type="iconSet" priority="9" id="{4EAF3246-9170-441E-A29C-018F4190901A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F39:F42</xm:sqref>
        </x14:conditionalFormatting>
        <x14:conditionalFormatting xmlns:xm="http://schemas.microsoft.com/office/excel/2006/main">
          <x14:cfRule type="iconSet" priority="6" id="{876BB2B6-1BC8-4D2E-82DE-5DE200D54EEE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F35:F38</xm:sqref>
        </x14:conditionalFormatting>
        <x14:conditionalFormatting xmlns:xm="http://schemas.microsoft.com/office/excel/2006/main">
          <x14:cfRule type="iconSet" priority="3" id="{0F6F4CCB-FD58-4701-881E-5431FAA52A1E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F43:F45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37F4-27E8-43E0-BAB4-3F29D3DBC667}">
  <sheetPr codeName="Hoja27">
    <tabColor theme="7" tint="0.79998168889431442"/>
  </sheetPr>
  <dimension ref="B1:R43"/>
  <sheetViews>
    <sheetView showGridLines="0" showRowColHeaders="0" topLeftCell="B1" zoomScale="87" zoomScaleNormal="87" workbookViewId="0">
      <selection activeCell="D4" sqref="D4"/>
    </sheetView>
  </sheetViews>
  <sheetFormatPr defaultColWidth="10.7109375" defaultRowHeight="15" x14ac:dyDescent="0.25"/>
  <cols>
    <col min="1" max="1" width="2.7109375" customWidth="1"/>
    <col min="2" max="2" width="34.42578125" bestFit="1" customWidth="1"/>
    <col min="3" max="3" width="76.7109375" bestFit="1" customWidth="1"/>
    <col min="4" max="4" width="22.5703125" bestFit="1" customWidth="1"/>
    <col min="5" max="5" width="17" bestFit="1" customWidth="1"/>
    <col min="6" max="17" width="5.7109375" customWidth="1"/>
  </cols>
  <sheetData>
    <row r="1" spans="2:18" ht="30" customHeight="1" x14ac:dyDescent="0.25"/>
    <row r="2" spans="2:18" ht="30" customHeight="1" x14ac:dyDescent="0.25"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ht="15" customHeight="1" x14ac:dyDescent="0.25"/>
    <row r="4" spans="2:18" ht="104.25" x14ac:dyDescent="0.25">
      <c r="B4" s="1" t="s">
        <v>79</v>
      </c>
      <c r="C4" s="1" t="s">
        <v>80</v>
      </c>
      <c r="D4" s="9" t="s">
        <v>81</v>
      </c>
      <c r="E4" s="9" t="s">
        <v>57</v>
      </c>
      <c r="F4" s="10" t="s">
        <v>82</v>
      </c>
      <c r="G4" s="10" t="s">
        <v>83</v>
      </c>
      <c r="H4" s="10" t="s">
        <v>84</v>
      </c>
      <c r="I4" s="10" t="s">
        <v>85</v>
      </c>
      <c r="J4" s="10" t="s">
        <v>86</v>
      </c>
      <c r="K4" s="10" t="s">
        <v>87</v>
      </c>
      <c r="L4" s="10" t="s">
        <v>88</v>
      </c>
      <c r="M4" s="10" t="s">
        <v>89</v>
      </c>
      <c r="N4" s="10" t="s">
        <v>90</v>
      </c>
      <c r="O4" s="10" t="s">
        <v>91</v>
      </c>
      <c r="P4" s="10" t="s">
        <v>92</v>
      </c>
      <c r="Q4" s="11" t="s">
        <v>93</v>
      </c>
      <c r="R4" s="11" t="s">
        <v>94</v>
      </c>
    </row>
    <row r="5" spans="2:18" ht="15.75" hidden="1" x14ac:dyDescent="0.25">
      <c r="B5" s="4" t="s">
        <v>63</v>
      </c>
      <c r="C5" s="6" t="s">
        <v>95</v>
      </c>
      <c r="D5" s="2" t="str">
        <f>IFERROR(_xlfn.XLOOKUP(MATRIZ_CON_PROYECTO[[#This Row],[CATEGORIA DE IMPACTO]],Impactos_Total[CATEGORIA],Impactos_Total[COMPONENTE]),"")</f>
        <v>Atmosférico</v>
      </c>
      <c r="E5" s="5" t="str">
        <f>IFERROR(_xlfn.XLOOKUP(MATRIZ_CON_PROYECTO[[#This Row],[CATEGORIA DE IMPACTO]],Impactos_Total[CATEGORIA],Impactos_Total[MEDIO]),"")</f>
        <v>ABIÓTICO</v>
      </c>
      <c r="F5" s="8">
        <v>-1</v>
      </c>
      <c r="G5" s="2">
        <v>1</v>
      </c>
      <c r="H5" s="2">
        <v>4</v>
      </c>
      <c r="I5" s="2">
        <v>4</v>
      </c>
      <c r="J5" s="2">
        <v>1</v>
      </c>
      <c r="K5" s="2">
        <v>1</v>
      </c>
      <c r="L5" s="2">
        <v>2</v>
      </c>
      <c r="M5" s="2">
        <v>1</v>
      </c>
      <c r="N5" s="2">
        <v>1</v>
      </c>
      <c r="O5" s="2">
        <v>1</v>
      </c>
      <c r="P5" s="2">
        <v>1</v>
      </c>
      <c r="Q5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-23</v>
      </c>
      <c r="R5" s="7" t="str" cm="1">
        <f t="array" ref="R5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6" spans="2:18" ht="15.75" hidden="1" x14ac:dyDescent="0.25">
      <c r="B6" s="4" t="s">
        <v>65</v>
      </c>
      <c r="C6" s="6" t="s">
        <v>95</v>
      </c>
      <c r="D6" s="2" t="str">
        <f>IFERROR(_xlfn.XLOOKUP(MATRIZ_CON_PROYECTO[[#This Row],[CATEGORIA DE IMPACTO]],Impactos_Total[CATEGORIA],Impactos_Total[COMPONENTE]),"")</f>
        <v>Atmosférico</v>
      </c>
      <c r="E6" s="5" t="str">
        <f>IFERROR(_xlfn.XLOOKUP(MATRIZ_CON_PROYECTO[[#This Row],[CATEGORIA DE IMPACTO]],Impactos_Total[CATEGORIA],Impactos_Total[MEDIO]),"")</f>
        <v>ABIÓTICO</v>
      </c>
      <c r="F6" s="8">
        <v>-1</v>
      </c>
      <c r="G6" s="2">
        <v>2</v>
      </c>
      <c r="H6" s="2">
        <v>1</v>
      </c>
      <c r="I6" s="2">
        <v>4</v>
      </c>
      <c r="J6" s="2">
        <v>1</v>
      </c>
      <c r="K6" s="2">
        <v>1</v>
      </c>
      <c r="L6" s="2">
        <v>2</v>
      </c>
      <c r="M6" s="2">
        <v>1</v>
      </c>
      <c r="N6" s="2">
        <v>1</v>
      </c>
      <c r="O6" s="2">
        <v>1</v>
      </c>
      <c r="P6" s="2">
        <v>1</v>
      </c>
      <c r="Q6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-20</v>
      </c>
      <c r="R6" s="7" t="str" cm="1">
        <f t="array" ref="R6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7" spans="2:18" ht="15.75" hidden="1" x14ac:dyDescent="0.25">
      <c r="B7" s="4" t="s">
        <v>74</v>
      </c>
      <c r="C7" s="6" t="s">
        <v>95</v>
      </c>
      <c r="D7" s="2" t="str">
        <f>IFERROR(_xlfn.XLOOKUP(MATRIZ_CON_PROYECTO[[#This Row],[CATEGORIA DE IMPACTO]],Impactos_Total[CATEGORIA],Impactos_Total[COMPONENTE]),"")</f>
        <v>Atmosférico</v>
      </c>
      <c r="E7" s="5" t="str">
        <f>IFERROR(_xlfn.XLOOKUP(MATRIZ_CON_PROYECTO[[#This Row],[CATEGORIA DE IMPACTO]],Impactos_Total[CATEGORIA],Impactos_Total[MEDIO]),"")</f>
        <v>ABIÓTICO</v>
      </c>
      <c r="F7" s="8">
        <v>-1</v>
      </c>
      <c r="G7" s="2">
        <v>1</v>
      </c>
      <c r="H7" s="2">
        <v>1</v>
      </c>
      <c r="I7" s="2">
        <v>4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-16</v>
      </c>
      <c r="R7" s="7" t="str" cm="1">
        <f t="array" ref="R7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8" spans="2:18" ht="15.75" hidden="1" x14ac:dyDescent="0.25">
      <c r="B8" s="4" t="s">
        <v>63</v>
      </c>
      <c r="C8" s="6" t="s">
        <v>96</v>
      </c>
      <c r="D8" s="2" t="str">
        <f>IFERROR(_xlfn.XLOOKUP(MATRIZ_CON_PROYECTO[[#This Row],[CATEGORIA DE IMPACTO]],Impactos_Total[CATEGORIA],Impactos_Total[COMPONENTE]),"")</f>
        <v>Atmosférico</v>
      </c>
      <c r="E8" s="5" t="str">
        <f>IFERROR(_xlfn.XLOOKUP(MATRIZ_CON_PROYECTO[[#This Row],[CATEGORIA DE IMPACTO]],Impactos_Total[CATEGORIA],Impactos_Total[MEDIO]),"")</f>
        <v>ABIÓTICO</v>
      </c>
      <c r="F8" s="8">
        <v>-1</v>
      </c>
      <c r="G8" s="6">
        <v>2</v>
      </c>
      <c r="H8" s="6">
        <v>2</v>
      </c>
      <c r="I8" s="6">
        <v>4</v>
      </c>
      <c r="J8" s="6">
        <v>1</v>
      </c>
      <c r="K8" s="6">
        <v>1</v>
      </c>
      <c r="L8" s="6">
        <v>2</v>
      </c>
      <c r="M8" s="6">
        <v>1</v>
      </c>
      <c r="N8" s="6">
        <v>1</v>
      </c>
      <c r="O8" s="6">
        <v>1</v>
      </c>
      <c r="P8" s="6">
        <v>1</v>
      </c>
      <c r="Q8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8" s="7" t="str" cm="1">
        <f t="array" ref="R8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9" spans="2:18" ht="15.75" hidden="1" x14ac:dyDescent="0.25">
      <c r="B9" s="4" t="s">
        <v>65</v>
      </c>
      <c r="C9" s="6" t="s">
        <v>96</v>
      </c>
      <c r="D9" s="2" t="str">
        <f>IFERROR(_xlfn.XLOOKUP(MATRIZ_CON_PROYECTO[[#This Row],[CATEGORIA DE IMPACTO]],Impactos_Total[CATEGORIA],Impactos_Total[COMPONENTE]),"")</f>
        <v>Atmosférico</v>
      </c>
      <c r="E9" s="5" t="str">
        <f>IFERROR(_xlfn.XLOOKUP(MATRIZ_CON_PROYECTO[[#This Row],[CATEGORIA DE IMPACTO]],Impactos_Total[CATEGORIA],Impactos_Total[MEDIO]),"")</f>
        <v>ABIÓTICO</v>
      </c>
      <c r="F9" s="8">
        <v>-1</v>
      </c>
      <c r="G9" s="6">
        <v>2</v>
      </c>
      <c r="H9" s="6">
        <v>2</v>
      </c>
      <c r="I9" s="6">
        <v>4</v>
      </c>
      <c r="J9" s="6">
        <v>1</v>
      </c>
      <c r="K9" s="6">
        <v>1</v>
      </c>
      <c r="L9" s="6">
        <v>2</v>
      </c>
      <c r="M9" s="6">
        <v>1</v>
      </c>
      <c r="N9" s="6">
        <v>1</v>
      </c>
      <c r="O9" s="6">
        <v>1</v>
      </c>
      <c r="P9" s="6">
        <v>1</v>
      </c>
      <c r="Q9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9" s="7" t="str" cm="1">
        <f t="array" ref="R9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10" spans="2:18" ht="15.75" hidden="1" x14ac:dyDescent="0.25">
      <c r="B10" s="4" t="s">
        <v>67</v>
      </c>
      <c r="C10" s="6" t="s">
        <v>96</v>
      </c>
      <c r="D10" s="2" t="str">
        <f>IFERROR(_xlfn.XLOOKUP(MATRIZ_CON_PROYECTO[[#This Row],[CATEGORIA DE IMPACTO]],Impactos_Total[CATEGORIA],Impactos_Total[COMPONENTE]),"")</f>
        <v>Atmosférico</v>
      </c>
      <c r="E10" s="5" t="str">
        <f>IFERROR(_xlfn.XLOOKUP(MATRIZ_CON_PROYECTO[[#This Row],[CATEGORIA DE IMPACTO]],Impactos_Total[CATEGORIA],Impactos_Total[MEDIO]),"")</f>
        <v>ABIÓTICO</v>
      </c>
      <c r="F10" s="8">
        <v>-1</v>
      </c>
      <c r="G10" s="2">
        <v>2</v>
      </c>
      <c r="H10" s="2">
        <v>2</v>
      </c>
      <c r="I10" s="2">
        <v>4</v>
      </c>
      <c r="J10" s="2">
        <v>1</v>
      </c>
      <c r="K10" s="2">
        <v>1</v>
      </c>
      <c r="L10" s="2">
        <v>2</v>
      </c>
      <c r="M10" s="2">
        <v>1</v>
      </c>
      <c r="N10" s="2">
        <v>1</v>
      </c>
      <c r="O10" s="2">
        <v>1</v>
      </c>
      <c r="P10" s="2">
        <v>1</v>
      </c>
      <c r="Q10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10" s="7" t="str" cm="1">
        <f t="array" ref="R10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11" spans="2:18" ht="15.75" hidden="1" x14ac:dyDescent="0.25">
      <c r="B11" s="4" t="s">
        <v>69</v>
      </c>
      <c r="C11" s="6" t="s">
        <v>96</v>
      </c>
      <c r="D11" s="2" t="str">
        <f>IFERROR(_xlfn.XLOOKUP(MATRIZ_CON_PROYECTO[[#This Row],[CATEGORIA DE IMPACTO]],Impactos_Total[CATEGORIA],Impactos_Total[COMPONENTE]),"")</f>
        <v>Atmosférico</v>
      </c>
      <c r="E11" s="5" t="str">
        <f>IFERROR(_xlfn.XLOOKUP(MATRIZ_CON_PROYECTO[[#This Row],[CATEGORIA DE IMPACTO]],Impactos_Total[CATEGORIA],Impactos_Total[MEDIO]),"")</f>
        <v>ABIÓTICO</v>
      </c>
      <c r="F11" s="8">
        <v>-1</v>
      </c>
      <c r="G11" s="2">
        <v>2</v>
      </c>
      <c r="H11" s="2">
        <v>2</v>
      </c>
      <c r="I11" s="2">
        <v>4</v>
      </c>
      <c r="J11" s="2">
        <v>1</v>
      </c>
      <c r="K11" s="2">
        <v>1</v>
      </c>
      <c r="L11" s="2">
        <v>2</v>
      </c>
      <c r="M11" s="2">
        <v>1</v>
      </c>
      <c r="N11" s="2">
        <v>1</v>
      </c>
      <c r="O11" s="2">
        <v>1</v>
      </c>
      <c r="P11" s="2">
        <v>1</v>
      </c>
      <c r="Q11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11" s="7" t="str" cm="1">
        <f t="array" ref="R11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12" spans="2:18" ht="15.75" hidden="1" x14ac:dyDescent="0.25">
      <c r="B12" s="4" t="s">
        <v>71</v>
      </c>
      <c r="C12" s="6" t="s">
        <v>96</v>
      </c>
      <c r="D12" s="2" t="str">
        <f>IFERROR(_xlfn.XLOOKUP(MATRIZ_CON_PROYECTO[[#This Row],[CATEGORIA DE IMPACTO]],Impactos_Total[CATEGORIA],Impactos_Total[COMPONENTE]),"")</f>
        <v>Atmosférico</v>
      </c>
      <c r="E12" s="5" t="str">
        <f>IFERROR(_xlfn.XLOOKUP(MATRIZ_CON_PROYECTO[[#This Row],[CATEGORIA DE IMPACTO]],Impactos_Total[CATEGORIA],Impactos_Total[MEDIO]),"")</f>
        <v>ABIÓTICO</v>
      </c>
      <c r="F12" s="8">
        <v>-1</v>
      </c>
      <c r="G12" s="2">
        <v>2</v>
      </c>
      <c r="H12" s="2">
        <v>2</v>
      </c>
      <c r="I12" s="2">
        <v>4</v>
      </c>
      <c r="J12" s="2">
        <v>1</v>
      </c>
      <c r="K12" s="2">
        <v>1</v>
      </c>
      <c r="L12" s="2">
        <v>2</v>
      </c>
      <c r="M12" s="2">
        <v>1</v>
      </c>
      <c r="N12" s="2">
        <v>1</v>
      </c>
      <c r="O12" s="2">
        <v>1</v>
      </c>
      <c r="P12" s="2">
        <v>1</v>
      </c>
      <c r="Q12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12" s="7" t="str" cm="1">
        <f t="array" ref="R12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13" spans="2:18" ht="15.75" hidden="1" x14ac:dyDescent="0.25">
      <c r="B13" s="4" t="s">
        <v>75</v>
      </c>
      <c r="C13" s="6" t="s">
        <v>96</v>
      </c>
      <c r="D13" s="2" t="str">
        <f>IFERROR(_xlfn.XLOOKUP(MATRIZ_CON_PROYECTO[[#This Row],[CATEGORIA DE IMPACTO]],Impactos_Total[CATEGORIA],Impactos_Total[COMPONENTE]),"")</f>
        <v>Atmosférico</v>
      </c>
      <c r="E13" s="5" t="str">
        <f>IFERROR(_xlfn.XLOOKUP(MATRIZ_CON_PROYECTO[[#This Row],[CATEGORIA DE IMPACTO]],Impactos_Total[CATEGORIA],Impactos_Total[MEDIO]),"")</f>
        <v>ABIÓTICO</v>
      </c>
      <c r="F13" s="8">
        <v>-1</v>
      </c>
      <c r="G13" s="2">
        <v>1</v>
      </c>
      <c r="H13" s="2">
        <v>2</v>
      </c>
      <c r="I13" s="2">
        <v>3</v>
      </c>
      <c r="J13" s="2">
        <v>3</v>
      </c>
      <c r="K13" s="2">
        <v>1</v>
      </c>
      <c r="L13" s="2">
        <v>1</v>
      </c>
      <c r="M13" s="2">
        <v>4</v>
      </c>
      <c r="N13" s="2">
        <v>1</v>
      </c>
      <c r="O13" s="2">
        <v>1</v>
      </c>
      <c r="P13" s="2">
        <v>1</v>
      </c>
      <c r="Q13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13" s="7" t="str" cm="1">
        <f t="array" ref="R13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14" spans="2:18" ht="15.75" x14ac:dyDescent="0.25">
      <c r="B14" s="4" t="s">
        <v>77</v>
      </c>
      <c r="C14" s="6" t="s">
        <v>96</v>
      </c>
      <c r="D14" s="2" t="str">
        <f>IFERROR(_xlfn.XLOOKUP(MATRIZ_CON_PROYECTO[[#This Row],[CATEGORIA DE IMPACTO]],Impactos_Total[CATEGORIA],Impactos_Total[COMPONENTE]),"")</f>
        <v>Atmosférico</v>
      </c>
      <c r="E14" s="5" t="str">
        <f>IFERROR(_xlfn.XLOOKUP(MATRIZ_CON_PROYECTO[[#This Row],[CATEGORIA DE IMPACTO]],Impactos_Total[CATEGORIA],Impactos_Total[MEDIO]),"")</f>
        <v>ABIÓTICO</v>
      </c>
      <c r="F14" s="8">
        <v>-1</v>
      </c>
      <c r="G14" s="2">
        <v>2</v>
      </c>
      <c r="H14" s="2">
        <v>2</v>
      </c>
      <c r="I14" s="2">
        <v>4</v>
      </c>
      <c r="J14" s="2">
        <v>1</v>
      </c>
      <c r="K14" s="2">
        <v>1</v>
      </c>
      <c r="L14" s="2">
        <v>2</v>
      </c>
      <c r="M14" s="2">
        <v>1</v>
      </c>
      <c r="N14" s="2">
        <v>1</v>
      </c>
      <c r="O14" s="2">
        <v>1</v>
      </c>
      <c r="P14" s="2">
        <v>1</v>
      </c>
      <c r="Q14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14" s="7" t="str" cm="1">
        <f t="array" ref="R14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15" spans="2:18" ht="15.75" hidden="1" x14ac:dyDescent="0.25">
      <c r="B15" s="4" t="s">
        <v>65</v>
      </c>
      <c r="C15" s="6" t="s">
        <v>97</v>
      </c>
      <c r="D15" s="2" t="str">
        <f>IFERROR(_xlfn.XLOOKUP(MATRIZ_CON_PROYECTO[[#This Row],[CATEGORIA DE IMPACTO]],Impactos_Total[CATEGORIA],Impactos_Total[COMPONENTE]),"")</f>
        <v>Hidrológico</v>
      </c>
      <c r="E15" s="5" t="str">
        <f>IFERROR(_xlfn.XLOOKUP(MATRIZ_CON_PROYECTO[[#This Row],[CATEGORIA DE IMPACTO]],Impactos_Total[CATEGORIA],Impactos_Total[MEDIO]),"")</f>
        <v>ABIÓTICO</v>
      </c>
      <c r="F15" s="8">
        <v>-1</v>
      </c>
      <c r="G15" s="2">
        <v>2</v>
      </c>
      <c r="H15" s="2">
        <v>1</v>
      </c>
      <c r="I15" s="2">
        <v>2</v>
      </c>
      <c r="J15" s="2">
        <v>1</v>
      </c>
      <c r="K15" s="2">
        <v>1</v>
      </c>
      <c r="L15" s="2">
        <v>2</v>
      </c>
      <c r="M15" s="2">
        <v>1</v>
      </c>
      <c r="N15" s="2">
        <v>1</v>
      </c>
      <c r="O15" s="2">
        <v>2</v>
      </c>
      <c r="P15" s="2">
        <v>1</v>
      </c>
      <c r="Q15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-19</v>
      </c>
      <c r="R15" s="7" t="str" cm="1">
        <f t="array" ref="R15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16" spans="2:18" ht="15.75" hidden="1" x14ac:dyDescent="0.25">
      <c r="B16" s="4" t="s">
        <v>67</v>
      </c>
      <c r="C16" s="6" t="s">
        <v>98</v>
      </c>
      <c r="D16" s="2" t="str">
        <f>IFERROR(_xlfn.XLOOKUP(MATRIZ_CON_PROYECTO[[#This Row],[CATEGORIA DE IMPACTO]],Impactos_Total[CATEGORIA],Impactos_Total[COMPONENTE]),"")</f>
        <v>Suelo</v>
      </c>
      <c r="E16" s="5" t="str">
        <f>IFERROR(_xlfn.XLOOKUP(MATRIZ_CON_PROYECTO[[#This Row],[CATEGORIA DE IMPACTO]],Impactos_Total[CATEGORIA],Impactos_Total[MEDIO]),"")</f>
        <v>ABIÓTICO</v>
      </c>
      <c r="F16" s="8">
        <v>-1</v>
      </c>
      <c r="G16" s="2">
        <v>4</v>
      </c>
      <c r="H16" s="2">
        <v>1</v>
      </c>
      <c r="I16" s="2">
        <v>3</v>
      </c>
      <c r="J16" s="2">
        <v>2</v>
      </c>
      <c r="K16" s="2">
        <v>2</v>
      </c>
      <c r="L16" s="2">
        <v>1</v>
      </c>
      <c r="M16" s="2">
        <v>1</v>
      </c>
      <c r="N16" s="2">
        <v>1</v>
      </c>
      <c r="O16" s="2">
        <v>1</v>
      </c>
      <c r="P16" s="2">
        <v>2</v>
      </c>
      <c r="Q16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-27</v>
      </c>
      <c r="R16" s="7" t="str" cm="1">
        <f t="array" ref="R16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17" spans="2:18" ht="15.75" hidden="1" x14ac:dyDescent="0.25">
      <c r="B17" s="4" t="s">
        <v>63</v>
      </c>
      <c r="C17" s="6" t="s">
        <v>101</v>
      </c>
      <c r="D17" s="2" t="str">
        <f>IFERROR(_xlfn.XLOOKUP(MATRIZ_CON_PROYECTO[[#This Row],[CATEGORIA DE IMPACTO]],Impactos_Total[CATEGORIA],Impactos_Total[COMPONENTE]),"")</f>
        <v>Fauna</v>
      </c>
      <c r="E17" s="5" t="str">
        <f>IFERROR(_xlfn.XLOOKUP(MATRIZ_CON_PROYECTO[[#This Row],[CATEGORIA DE IMPACTO]],Impactos_Total[CATEGORIA],Impactos_Total[MEDIO]),"")</f>
        <v>BIÓTICO</v>
      </c>
      <c r="F17" s="8">
        <v>-1</v>
      </c>
      <c r="G17" s="2">
        <v>2</v>
      </c>
      <c r="H17" s="2">
        <v>1</v>
      </c>
      <c r="I17" s="2">
        <v>2</v>
      </c>
      <c r="J17" s="2">
        <v>2</v>
      </c>
      <c r="K17" s="2">
        <v>1</v>
      </c>
      <c r="L17" s="2">
        <v>2</v>
      </c>
      <c r="M17" s="2">
        <v>4</v>
      </c>
      <c r="N17" s="2">
        <v>4</v>
      </c>
      <c r="O17" s="2">
        <v>1</v>
      </c>
      <c r="P17" s="2">
        <v>1</v>
      </c>
      <c r="Q17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-25</v>
      </c>
      <c r="R17" s="7" t="str" cm="1">
        <f t="array" ref="R17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18" spans="2:18" ht="15.75" hidden="1" x14ac:dyDescent="0.25">
      <c r="B18" s="4" t="s">
        <v>65</v>
      </c>
      <c r="C18" s="6" t="s">
        <v>101</v>
      </c>
      <c r="D18" s="2" t="str">
        <f>IFERROR(_xlfn.XLOOKUP(MATRIZ_CON_PROYECTO[[#This Row],[CATEGORIA DE IMPACTO]],Impactos_Total[CATEGORIA],Impactos_Total[COMPONENTE]),"")</f>
        <v>Fauna</v>
      </c>
      <c r="E18" s="5" t="str">
        <f>IFERROR(_xlfn.XLOOKUP(MATRIZ_CON_PROYECTO[[#This Row],[CATEGORIA DE IMPACTO]],Impactos_Total[CATEGORIA],Impactos_Total[MEDIO]),"")</f>
        <v>BIÓTICO</v>
      </c>
      <c r="F18" s="8">
        <v>-1</v>
      </c>
      <c r="G18" s="2">
        <v>1</v>
      </c>
      <c r="H18" s="2">
        <v>1</v>
      </c>
      <c r="I18" s="2">
        <v>2</v>
      </c>
      <c r="J18" s="2">
        <v>2</v>
      </c>
      <c r="K18" s="2">
        <v>1</v>
      </c>
      <c r="L18" s="2">
        <v>2</v>
      </c>
      <c r="M18" s="2">
        <v>1</v>
      </c>
      <c r="N18" s="2">
        <v>4</v>
      </c>
      <c r="O18" s="2">
        <v>2</v>
      </c>
      <c r="P18" s="2">
        <v>1</v>
      </c>
      <c r="Q18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-20</v>
      </c>
      <c r="R18" s="7" t="str" cm="1">
        <f t="array" ref="R18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19" spans="2:18" ht="15.75" hidden="1" x14ac:dyDescent="0.25">
      <c r="B19" s="4" t="s">
        <v>74</v>
      </c>
      <c r="C19" s="6" t="s">
        <v>101</v>
      </c>
      <c r="D19" s="2" t="str">
        <f>IFERROR(_xlfn.XLOOKUP(MATRIZ_CON_PROYECTO[[#This Row],[CATEGORIA DE IMPACTO]],Impactos_Total[CATEGORIA],Impactos_Total[COMPONENTE]),"")</f>
        <v>Fauna</v>
      </c>
      <c r="E19" s="5" t="str">
        <f>IFERROR(_xlfn.XLOOKUP(MATRIZ_CON_PROYECTO[[#This Row],[CATEGORIA DE IMPACTO]],Impactos_Total[CATEGORIA],Impactos_Total[MEDIO]),"")</f>
        <v>BIÓTICO</v>
      </c>
      <c r="F19" s="8">
        <v>-1</v>
      </c>
      <c r="G19" s="2">
        <v>2</v>
      </c>
      <c r="H19" s="2">
        <v>2</v>
      </c>
      <c r="I19" s="2">
        <v>2</v>
      </c>
      <c r="J19" s="2">
        <v>1</v>
      </c>
      <c r="K19" s="2">
        <v>1</v>
      </c>
      <c r="L19" s="2">
        <v>2</v>
      </c>
      <c r="M19" s="2">
        <v>4</v>
      </c>
      <c r="N19" s="2">
        <v>4</v>
      </c>
      <c r="O19" s="2">
        <v>1</v>
      </c>
      <c r="P19" s="2">
        <v>1</v>
      </c>
      <c r="Q19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-26</v>
      </c>
      <c r="R19" s="7" t="str" cm="1">
        <f t="array" ref="R19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20" spans="2:18" ht="15.75" hidden="1" x14ac:dyDescent="0.25">
      <c r="B20" s="4" t="s">
        <v>71</v>
      </c>
      <c r="C20" s="6" t="s">
        <v>101</v>
      </c>
      <c r="D20" s="2" t="str">
        <f>IFERROR(_xlfn.XLOOKUP(MATRIZ_CON_PROYECTO[[#This Row],[CATEGORIA DE IMPACTO]],Impactos_Total[CATEGORIA],Impactos_Total[COMPONENTE]),"")</f>
        <v>Fauna</v>
      </c>
      <c r="E20" s="5" t="str">
        <f>IFERROR(_xlfn.XLOOKUP(MATRIZ_CON_PROYECTO[[#This Row],[CATEGORIA DE IMPACTO]],Impactos_Total[CATEGORIA],Impactos_Total[MEDIO]),"")</f>
        <v>BIÓTICO</v>
      </c>
      <c r="F20" s="8">
        <v>-1</v>
      </c>
      <c r="G20" s="2">
        <v>1</v>
      </c>
      <c r="H20" s="2">
        <v>1</v>
      </c>
      <c r="I20" s="2">
        <v>3</v>
      </c>
      <c r="J20" s="2">
        <v>1</v>
      </c>
      <c r="K20" s="2">
        <v>2</v>
      </c>
      <c r="L20" s="2">
        <v>2</v>
      </c>
      <c r="M20" s="2">
        <v>1</v>
      </c>
      <c r="N20" s="2">
        <v>4</v>
      </c>
      <c r="O20" s="2">
        <v>1</v>
      </c>
      <c r="P20" s="2">
        <v>2</v>
      </c>
      <c r="Q20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-21</v>
      </c>
      <c r="R20" s="7" t="str" cm="1">
        <f t="array" ref="R20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21" spans="2:18" ht="15.75" hidden="1" x14ac:dyDescent="0.25">
      <c r="B21" s="4" t="s">
        <v>67</v>
      </c>
      <c r="C21" s="6" t="s">
        <v>101</v>
      </c>
      <c r="D21" s="2" t="str">
        <f>IFERROR(_xlfn.XLOOKUP(MATRIZ_CON_PROYECTO[[#This Row],[CATEGORIA DE IMPACTO]],Impactos_Total[CATEGORIA],Impactos_Total[COMPONENTE]),"")</f>
        <v>Fauna</v>
      </c>
      <c r="E21" s="5" t="str">
        <f>IFERROR(_xlfn.XLOOKUP(MATRIZ_CON_PROYECTO[[#This Row],[CATEGORIA DE IMPACTO]],Impactos_Total[CATEGORIA],Impactos_Total[MEDIO]),"")</f>
        <v>BIÓTICO</v>
      </c>
      <c r="F21" s="8">
        <v>-1</v>
      </c>
      <c r="G21" s="2">
        <v>1</v>
      </c>
      <c r="H21" s="2">
        <v>1</v>
      </c>
      <c r="I21" s="2">
        <v>4</v>
      </c>
      <c r="J21" s="2">
        <v>2</v>
      </c>
      <c r="K21" s="2">
        <v>1</v>
      </c>
      <c r="L21" s="2">
        <v>2</v>
      </c>
      <c r="M21" s="2">
        <v>4</v>
      </c>
      <c r="N21" s="2">
        <v>4</v>
      </c>
      <c r="O21" s="2">
        <v>1</v>
      </c>
      <c r="P21" s="2">
        <v>1</v>
      </c>
      <c r="Q21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-24</v>
      </c>
      <c r="R21" s="7" t="str" cm="1">
        <f t="array" ref="R21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22" spans="2:18" ht="15.75" hidden="1" x14ac:dyDescent="0.25">
      <c r="B22" s="4" t="s">
        <v>69</v>
      </c>
      <c r="C22" s="6" t="s">
        <v>101</v>
      </c>
      <c r="D22" s="2" t="str">
        <f>IFERROR(_xlfn.XLOOKUP(MATRIZ_CON_PROYECTO[[#This Row],[CATEGORIA DE IMPACTO]],Impactos_Total[CATEGORIA],Impactos_Total[COMPONENTE]),"")</f>
        <v>Fauna</v>
      </c>
      <c r="E22" s="5" t="str">
        <f>IFERROR(_xlfn.XLOOKUP(MATRIZ_CON_PROYECTO[[#This Row],[CATEGORIA DE IMPACTO]],Impactos_Total[CATEGORIA],Impactos_Total[MEDIO]),"")</f>
        <v>BIÓTICO</v>
      </c>
      <c r="F22" s="8">
        <v>-1</v>
      </c>
      <c r="G22" s="2">
        <v>1</v>
      </c>
      <c r="H22" s="2">
        <v>1</v>
      </c>
      <c r="I22" s="2">
        <v>4</v>
      </c>
      <c r="J22" s="2">
        <v>2</v>
      </c>
      <c r="K22" s="2">
        <v>1</v>
      </c>
      <c r="L22" s="2">
        <v>2</v>
      </c>
      <c r="M22" s="2">
        <v>4</v>
      </c>
      <c r="N22" s="2">
        <v>4</v>
      </c>
      <c r="O22" s="2">
        <v>1</v>
      </c>
      <c r="P22" s="2">
        <v>1</v>
      </c>
      <c r="Q22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-24</v>
      </c>
      <c r="R22" s="7" t="str" cm="1">
        <f t="array" ref="R22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23" spans="2:18" ht="15.75" hidden="1" x14ac:dyDescent="0.25">
      <c r="B23" s="4" t="s">
        <v>73</v>
      </c>
      <c r="C23" s="6" t="s">
        <v>101</v>
      </c>
      <c r="D23" s="2" t="str">
        <f>IFERROR(_xlfn.XLOOKUP(MATRIZ_CON_PROYECTO[[#This Row],[CATEGORIA DE IMPACTO]],Impactos_Total[CATEGORIA],Impactos_Total[COMPONENTE]),"")</f>
        <v>Fauna</v>
      </c>
      <c r="E23" s="5" t="str">
        <f>IFERROR(_xlfn.XLOOKUP(MATRIZ_CON_PROYECTO[[#This Row],[CATEGORIA DE IMPACTO]],Impactos_Total[CATEGORIA],Impactos_Total[MEDIO]),"")</f>
        <v>BIÓTICO</v>
      </c>
      <c r="F23" s="8">
        <v>-1</v>
      </c>
      <c r="G23" s="2">
        <v>1</v>
      </c>
      <c r="H23" s="2">
        <v>1</v>
      </c>
      <c r="I23" s="2">
        <v>4</v>
      </c>
      <c r="J23" s="2">
        <v>2</v>
      </c>
      <c r="K23" s="2">
        <v>1</v>
      </c>
      <c r="L23" s="2">
        <v>2</v>
      </c>
      <c r="M23" s="2">
        <v>4</v>
      </c>
      <c r="N23" s="2">
        <v>4</v>
      </c>
      <c r="O23" s="2">
        <v>1</v>
      </c>
      <c r="P23" s="2">
        <v>1</v>
      </c>
      <c r="Q23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-24</v>
      </c>
      <c r="R23" s="7" t="str" cm="1">
        <f t="array" ref="R23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24" spans="2:18" ht="15.75" x14ac:dyDescent="0.25">
      <c r="B24" s="4" t="s">
        <v>77</v>
      </c>
      <c r="C24" s="6" t="s">
        <v>101</v>
      </c>
      <c r="D24" s="2" t="str">
        <f>IFERROR(_xlfn.XLOOKUP(MATRIZ_CON_PROYECTO[[#This Row],[CATEGORIA DE IMPACTO]],Impactos_Total[CATEGORIA],Impactos_Total[COMPONENTE]),"")</f>
        <v>Fauna</v>
      </c>
      <c r="E24" s="5" t="str">
        <f>IFERROR(_xlfn.XLOOKUP(MATRIZ_CON_PROYECTO[[#This Row],[CATEGORIA DE IMPACTO]],Impactos_Total[CATEGORIA],Impactos_Total[MEDIO]),"")</f>
        <v>BIÓTICO</v>
      </c>
      <c r="F24" s="8">
        <v>1</v>
      </c>
      <c r="G24" s="2">
        <v>4</v>
      </c>
      <c r="H24" s="2">
        <v>4</v>
      </c>
      <c r="I24" s="2">
        <v>2</v>
      </c>
      <c r="J24" s="2">
        <v>3</v>
      </c>
      <c r="K24" s="2">
        <v>2</v>
      </c>
      <c r="L24" s="2">
        <v>2</v>
      </c>
      <c r="M24" s="2">
        <v>4</v>
      </c>
      <c r="N24" s="2">
        <v>4</v>
      </c>
      <c r="O24" s="2">
        <v>1</v>
      </c>
      <c r="P24" s="2">
        <v>2</v>
      </c>
      <c r="Q24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40</v>
      </c>
      <c r="R24" s="7" t="str" cm="1">
        <f t="array" ref="R24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25" spans="2:18" ht="15.75" hidden="1" x14ac:dyDescent="0.25">
      <c r="B25" s="4" t="s">
        <v>65</v>
      </c>
      <c r="C25" s="6" t="s">
        <v>99</v>
      </c>
      <c r="D25" s="2" t="str">
        <f>IFERROR(_xlfn.XLOOKUP(MATRIZ_CON_PROYECTO[[#This Row],[CATEGORIA DE IMPACTO]],Impactos_Total[CATEGORIA],Impactos_Total[COMPONENTE]),"")</f>
        <v>Cobertura</v>
      </c>
      <c r="E25" s="5" t="str">
        <f>IFERROR(_xlfn.XLOOKUP(MATRIZ_CON_PROYECTO[[#This Row],[CATEGORIA DE IMPACTO]],Impactos_Total[CATEGORIA],Impactos_Total[MEDIO]),"")</f>
        <v>BIÓTICO</v>
      </c>
      <c r="F25" s="8">
        <v>-1</v>
      </c>
      <c r="G25" s="2">
        <v>2</v>
      </c>
      <c r="H25" s="2">
        <v>1</v>
      </c>
      <c r="I25" s="2">
        <v>1</v>
      </c>
      <c r="J25" s="2">
        <v>1</v>
      </c>
      <c r="K25" s="2">
        <v>1</v>
      </c>
      <c r="L25" s="2">
        <v>2</v>
      </c>
      <c r="M25" s="2">
        <v>4</v>
      </c>
      <c r="N25" s="2">
        <v>1</v>
      </c>
      <c r="O25" s="2">
        <v>4</v>
      </c>
      <c r="P25" s="2">
        <v>1</v>
      </c>
      <c r="Q25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-23</v>
      </c>
      <c r="R25" s="7" t="str" cm="1">
        <f t="array" ref="R25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26" spans="2:18" ht="15.75" hidden="1" x14ac:dyDescent="0.25">
      <c r="B26" s="4" t="s">
        <v>74</v>
      </c>
      <c r="C26" s="6" t="s">
        <v>99</v>
      </c>
      <c r="D26" s="2" t="str">
        <f>IFERROR(_xlfn.XLOOKUP(MATRIZ_CON_PROYECTO[[#This Row],[CATEGORIA DE IMPACTO]],Impactos_Total[CATEGORIA],Impactos_Total[COMPONENTE]),"")</f>
        <v>Cobertura</v>
      </c>
      <c r="E26" s="5" t="str">
        <f>IFERROR(_xlfn.XLOOKUP(MATRIZ_CON_PROYECTO[[#This Row],[CATEGORIA DE IMPACTO]],Impactos_Total[CATEGORIA],Impactos_Total[MEDIO]),"")</f>
        <v>BIÓTICO</v>
      </c>
      <c r="F26" s="8">
        <v>-1</v>
      </c>
      <c r="G26" s="2">
        <v>2</v>
      </c>
      <c r="H26" s="2">
        <v>1</v>
      </c>
      <c r="I26" s="2">
        <v>1</v>
      </c>
      <c r="J26" s="2">
        <v>1</v>
      </c>
      <c r="K26" s="2">
        <v>1</v>
      </c>
      <c r="L26" s="2">
        <v>2</v>
      </c>
      <c r="M26" s="2">
        <v>4</v>
      </c>
      <c r="N26" s="2">
        <v>1</v>
      </c>
      <c r="O26" s="2">
        <v>4</v>
      </c>
      <c r="P26" s="2">
        <v>1</v>
      </c>
      <c r="Q26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-23</v>
      </c>
      <c r="R26" s="7" t="str" cm="1">
        <f t="array" ref="R26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27" spans="2:18" ht="15.75" hidden="1" x14ac:dyDescent="0.25">
      <c r="B27" s="4" t="s">
        <v>67</v>
      </c>
      <c r="C27" s="6" t="s">
        <v>99</v>
      </c>
      <c r="D27" s="2" t="str">
        <f>IFERROR(_xlfn.XLOOKUP(MATRIZ_CON_PROYECTO[[#This Row],[CATEGORIA DE IMPACTO]],Impactos_Total[CATEGORIA],Impactos_Total[COMPONENTE]),"")</f>
        <v>Cobertura</v>
      </c>
      <c r="E27" s="5" t="str">
        <f>IFERROR(_xlfn.XLOOKUP(MATRIZ_CON_PROYECTO[[#This Row],[CATEGORIA DE IMPACTO]],Impactos_Total[CATEGORIA],Impactos_Total[MEDIO]),"")</f>
        <v>BIÓTICO</v>
      </c>
      <c r="F27" s="8">
        <v>-1</v>
      </c>
      <c r="G27" s="2">
        <v>1</v>
      </c>
      <c r="H27" s="2">
        <v>1</v>
      </c>
      <c r="I27" s="2">
        <v>4</v>
      </c>
      <c r="J27" s="2">
        <v>2</v>
      </c>
      <c r="K27" s="2">
        <v>1</v>
      </c>
      <c r="L27" s="2">
        <v>2</v>
      </c>
      <c r="M27" s="2">
        <v>4</v>
      </c>
      <c r="N27" s="2">
        <v>4</v>
      </c>
      <c r="O27" s="2">
        <v>1</v>
      </c>
      <c r="P27" s="2">
        <v>1</v>
      </c>
      <c r="Q27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-24</v>
      </c>
      <c r="R27" s="7" t="str" cm="1">
        <f t="array" ref="R27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28" spans="2:18" ht="15.75" x14ac:dyDescent="0.25">
      <c r="B28" s="4" t="s">
        <v>77</v>
      </c>
      <c r="C28" s="6" t="s">
        <v>99</v>
      </c>
      <c r="D28" s="2" t="str">
        <f>IFERROR(_xlfn.XLOOKUP(MATRIZ_CON_PROYECTO[[#This Row],[CATEGORIA DE IMPACTO]],Impactos_Total[CATEGORIA],Impactos_Total[COMPONENTE]),"")</f>
        <v>Cobertura</v>
      </c>
      <c r="E28" s="5" t="str">
        <f>IFERROR(_xlfn.XLOOKUP(MATRIZ_CON_PROYECTO[[#This Row],[CATEGORIA DE IMPACTO]],Impactos_Total[CATEGORIA],Impactos_Total[MEDIO]),"")</f>
        <v>BIÓTICO</v>
      </c>
      <c r="F28" s="8">
        <v>1</v>
      </c>
      <c r="G28" s="2">
        <v>4</v>
      </c>
      <c r="H28" s="2">
        <v>4</v>
      </c>
      <c r="I28" s="2">
        <v>2</v>
      </c>
      <c r="J28" s="2">
        <v>3</v>
      </c>
      <c r="K28" s="2">
        <v>2</v>
      </c>
      <c r="L28" s="2">
        <v>2</v>
      </c>
      <c r="M28" s="2">
        <v>4</v>
      </c>
      <c r="N28" s="2">
        <v>4</v>
      </c>
      <c r="O28" s="2">
        <v>1</v>
      </c>
      <c r="P28" s="2">
        <v>2</v>
      </c>
      <c r="Q28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40</v>
      </c>
      <c r="R28" s="7" t="str" cm="1">
        <f t="array" ref="R28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29" spans="2:18" ht="15.75" hidden="1" x14ac:dyDescent="0.25">
      <c r="B29" s="4" t="s">
        <v>65</v>
      </c>
      <c r="C29" s="6" t="s">
        <v>100</v>
      </c>
      <c r="D29" s="2" t="str">
        <f>IFERROR(_xlfn.XLOOKUP(MATRIZ_CON_PROYECTO[[#This Row],[CATEGORIA DE IMPACTO]],Impactos_Total[CATEGORIA],Impactos_Total[COMPONENTE]),"")</f>
        <v>Ecosistema</v>
      </c>
      <c r="E29" s="5" t="str">
        <f>IFERROR(_xlfn.XLOOKUP(MATRIZ_CON_PROYECTO[[#This Row],[CATEGORIA DE IMPACTO]],Impactos_Total[CATEGORIA],Impactos_Total[MEDIO]),"")</f>
        <v>BIÓTICO</v>
      </c>
      <c r="F29" s="8">
        <v>-1</v>
      </c>
      <c r="G29" s="2">
        <v>2</v>
      </c>
      <c r="H29" s="2">
        <v>1</v>
      </c>
      <c r="I29" s="2">
        <v>2</v>
      </c>
      <c r="J29" s="2">
        <v>1</v>
      </c>
      <c r="K29" s="2">
        <v>1</v>
      </c>
      <c r="L29" s="2">
        <v>2</v>
      </c>
      <c r="M29" s="2">
        <v>4</v>
      </c>
      <c r="N29" s="2">
        <v>4</v>
      </c>
      <c r="O29" s="2">
        <v>1</v>
      </c>
      <c r="P29" s="2">
        <v>1</v>
      </c>
      <c r="Q29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-24</v>
      </c>
      <c r="R29" s="7" t="str" cm="1">
        <f t="array" ref="R29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30" spans="2:18" ht="15.75" hidden="1" x14ac:dyDescent="0.25">
      <c r="B30" s="4" t="s">
        <v>74</v>
      </c>
      <c r="C30" s="6" t="s">
        <v>100</v>
      </c>
      <c r="D30" s="2" t="str">
        <f>IFERROR(_xlfn.XLOOKUP(MATRIZ_CON_PROYECTO[[#This Row],[CATEGORIA DE IMPACTO]],Impactos_Total[CATEGORIA],Impactos_Total[COMPONENTE]),"")</f>
        <v>Ecosistema</v>
      </c>
      <c r="E30" s="5" t="str">
        <f>IFERROR(_xlfn.XLOOKUP(MATRIZ_CON_PROYECTO[[#This Row],[CATEGORIA DE IMPACTO]],Impactos_Total[CATEGORIA],Impactos_Total[MEDIO]),"")</f>
        <v>BIÓTICO</v>
      </c>
      <c r="F30" s="8">
        <v>-1</v>
      </c>
      <c r="G30" s="2">
        <v>2</v>
      </c>
      <c r="H30" s="2">
        <v>1</v>
      </c>
      <c r="I30" s="2">
        <v>2</v>
      </c>
      <c r="J30" s="2">
        <v>1</v>
      </c>
      <c r="K30" s="2">
        <v>1</v>
      </c>
      <c r="L30" s="2">
        <v>2</v>
      </c>
      <c r="M30" s="2">
        <v>4</v>
      </c>
      <c r="N30" s="2">
        <v>4</v>
      </c>
      <c r="O30" s="2">
        <v>1</v>
      </c>
      <c r="P30" s="2">
        <v>1</v>
      </c>
      <c r="Q30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-24</v>
      </c>
      <c r="R30" s="7" t="str" cm="1">
        <f t="array" ref="R30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31" spans="2:18" ht="15.75" hidden="1" x14ac:dyDescent="0.25">
      <c r="B31" s="4" t="s">
        <v>67</v>
      </c>
      <c r="C31" s="6" t="s">
        <v>100</v>
      </c>
      <c r="D31" s="2" t="str">
        <f>IFERROR(_xlfn.XLOOKUP(MATRIZ_CON_PROYECTO[[#This Row],[CATEGORIA DE IMPACTO]],Impactos_Total[CATEGORIA],Impactos_Total[COMPONENTE]),"")</f>
        <v>Ecosistema</v>
      </c>
      <c r="E31" s="5" t="str">
        <f>IFERROR(_xlfn.XLOOKUP(MATRIZ_CON_PROYECTO[[#This Row],[CATEGORIA DE IMPACTO]],Impactos_Total[CATEGORIA],Impactos_Total[MEDIO]),"")</f>
        <v>BIÓTICO</v>
      </c>
      <c r="F31" s="8">
        <v>-1</v>
      </c>
      <c r="G31" s="2">
        <v>1</v>
      </c>
      <c r="H31" s="2">
        <v>1</v>
      </c>
      <c r="I31" s="2">
        <v>4</v>
      </c>
      <c r="J31" s="2">
        <v>2</v>
      </c>
      <c r="K31" s="2">
        <v>1</v>
      </c>
      <c r="L31" s="2">
        <v>2</v>
      </c>
      <c r="M31" s="2">
        <v>4</v>
      </c>
      <c r="N31" s="2">
        <v>4</v>
      </c>
      <c r="O31" s="2">
        <v>1</v>
      </c>
      <c r="P31" s="2">
        <v>1</v>
      </c>
      <c r="Q31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-24</v>
      </c>
      <c r="R31" s="7" t="str" cm="1">
        <f t="array" ref="R31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32" spans="2:18" ht="15.75" x14ac:dyDescent="0.25">
      <c r="B32" s="4" t="s">
        <v>77</v>
      </c>
      <c r="C32" s="6" t="s">
        <v>100</v>
      </c>
      <c r="D32" s="2" t="str">
        <f>IFERROR(_xlfn.XLOOKUP(MATRIZ_CON_PROYECTO[[#This Row],[CATEGORIA DE IMPACTO]],Impactos_Total[CATEGORIA],Impactos_Total[COMPONENTE]),"")</f>
        <v>Ecosistema</v>
      </c>
      <c r="E32" s="5" t="str">
        <f>IFERROR(_xlfn.XLOOKUP(MATRIZ_CON_PROYECTO[[#This Row],[CATEGORIA DE IMPACTO]],Impactos_Total[CATEGORIA],Impactos_Total[MEDIO]),"")</f>
        <v>BIÓTICO</v>
      </c>
      <c r="F32" s="8">
        <v>1</v>
      </c>
      <c r="G32" s="2">
        <v>4</v>
      </c>
      <c r="H32" s="2">
        <v>4</v>
      </c>
      <c r="I32" s="2">
        <v>2</v>
      </c>
      <c r="J32" s="2">
        <v>3</v>
      </c>
      <c r="K32" s="2">
        <v>2</v>
      </c>
      <c r="L32" s="2">
        <v>2</v>
      </c>
      <c r="M32" s="2">
        <v>4</v>
      </c>
      <c r="N32" s="2">
        <v>4</v>
      </c>
      <c r="O32" s="2">
        <v>1</v>
      </c>
      <c r="P32" s="2">
        <v>2</v>
      </c>
      <c r="Q32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40</v>
      </c>
      <c r="R32" s="7" t="str" cm="1">
        <f t="array" ref="R32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33" spans="2:18" ht="15.75" hidden="1" x14ac:dyDescent="0.25">
      <c r="B33" s="4" t="s">
        <v>65</v>
      </c>
      <c r="C33" s="6" t="s">
        <v>102</v>
      </c>
      <c r="D33" s="2" t="str">
        <f>IFERROR(_xlfn.XLOOKUP(MATRIZ_CON_PROYECTO[[#This Row],[CATEGORIA DE IMPACTO]],Impactos_Total[CATEGORIA],Impactos_Total[COMPONENTE]),"")</f>
        <v>Flora</v>
      </c>
      <c r="E33" s="5" t="str">
        <f>IFERROR(_xlfn.XLOOKUP(MATRIZ_CON_PROYECTO[[#This Row],[CATEGORIA DE IMPACTO]],Impactos_Total[CATEGORIA],Impactos_Total[MEDIO]),"")</f>
        <v>BIÓTICO</v>
      </c>
      <c r="F33" s="8">
        <v>-1</v>
      </c>
      <c r="G33" s="2">
        <v>2</v>
      </c>
      <c r="H33" s="2">
        <v>1</v>
      </c>
      <c r="I33" s="2">
        <v>2</v>
      </c>
      <c r="J33" s="2">
        <v>2</v>
      </c>
      <c r="K33" s="2">
        <v>1</v>
      </c>
      <c r="L33" s="2">
        <v>2</v>
      </c>
      <c r="M33" s="2">
        <v>1</v>
      </c>
      <c r="N33" s="2">
        <v>4</v>
      </c>
      <c r="O33" s="2">
        <v>1</v>
      </c>
      <c r="P33" s="2">
        <v>1</v>
      </c>
      <c r="Q33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33" s="7" t="str" cm="1">
        <f t="array" ref="R33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34" spans="2:18" ht="15.75" hidden="1" x14ac:dyDescent="0.25">
      <c r="B34" s="4" t="s">
        <v>74</v>
      </c>
      <c r="C34" s="6" t="s">
        <v>102</v>
      </c>
      <c r="D34" s="2" t="str">
        <f>IFERROR(_xlfn.XLOOKUP(MATRIZ_CON_PROYECTO[[#This Row],[CATEGORIA DE IMPACTO]],Impactos_Total[CATEGORIA],Impactos_Total[COMPONENTE]),"")</f>
        <v>Flora</v>
      </c>
      <c r="E34" s="5" t="str">
        <f>IFERROR(_xlfn.XLOOKUP(MATRIZ_CON_PROYECTO[[#This Row],[CATEGORIA DE IMPACTO]],Impactos_Total[CATEGORIA],Impactos_Total[MEDIO]),"")</f>
        <v>BIÓTICO</v>
      </c>
      <c r="F34" s="8">
        <v>-1</v>
      </c>
      <c r="G34" s="2">
        <v>2</v>
      </c>
      <c r="H34" s="2">
        <v>1</v>
      </c>
      <c r="I34" s="2">
        <v>2</v>
      </c>
      <c r="J34" s="2">
        <v>2</v>
      </c>
      <c r="K34" s="2">
        <v>1</v>
      </c>
      <c r="L34" s="2">
        <v>2</v>
      </c>
      <c r="M34" s="2">
        <v>1</v>
      </c>
      <c r="N34" s="2">
        <v>4</v>
      </c>
      <c r="O34" s="2">
        <v>1</v>
      </c>
      <c r="P34" s="2">
        <v>2</v>
      </c>
      <c r="Q34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-23</v>
      </c>
      <c r="R34" s="7" t="str" cm="1">
        <f t="array" ref="R34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35" spans="2:18" ht="15.75" hidden="1" x14ac:dyDescent="0.25">
      <c r="B35" s="4" t="s">
        <v>71</v>
      </c>
      <c r="C35" s="6" t="s">
        <v>102</v>
      </c>
      <c r="D35" s="2" t="str">
        <f>IFERROR(_xlfn.XLOOKUP(MATRIZ_CON_PROYECTO[[#This Row],[CATEGORIA DE IMPACTO]],Impactos_Total[CATEGORIA],Impactos_Total[COMPONENTE]),"")</f>
        <v>Flora</v>
      </c>
      <c r="E35" s="5" t="str">
        <f>IFERROR(_xlfn.XLOOKUP(MATRIZ_CON_PROYECTO[[#This Row],[CATEGORIA DE IMPACTO]],Impactos_Total[CATEGORIA],Impactos_Total[MEDIO]),"")</f>
        <v>BIÓTICO</v>
      </c>
      <c r="F35" s="8">
        <v>-1</v>
      </c>
      <c r="G35" s="2">
        <v>1</v>
      </c>
      <c r="H35" s="2">
        <v>1</v>
      </c>
      <c r="I35" s="2">
        <v>3</v>
      </c>
      <c r="J35" s="2">
        <v>1</v>
      </c>
      <c r="K35" s="2">
        <v>1</v>
      </c>
      <c r="L35" s="2">
        <v>2</v>
      </c>
      <c r="M35" s="2">
        <v>1</v>
      </c>
      <c r="N35" s="2">
        <v>4</v>
      </c>
      <c r="O35" s="2">
        <v>1</v>
      </c>
      <c r="P35" s="2">
        <v>1</v>
      </c>
      <c r="Q35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-19</v>
      </c>
      <c r="R35" s="7" t="str" cm="1">
        <f t="array" ref="R35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36" spans="2:18" ht="15.75" hidden="1" x14ac:dyDescent="0.25">
      <c r="B36" s="4" t="s">
        <v>67</v>
      </c>
      <c r="C36" s="6" t="s">
        <v>102</v>
      </c>
      <c r="D36" s="2" t="str">
        <f>IFERROR(_xlfn.XLOOKUP(MATRIZ_CON_PROYECTO[[#This Row],[CATEGORIA DE IMPACTO]],Impactos_Total[CATEGORIA],Impactos_Total[COMPONENTE]),"")</f>
        <v>Flora</v>
      </c>
      <c r="E36" s="5" t="str">
        <f>IFERROR(_xlfn.XLOOKUP(MATRIZ_CON_PROYECTO[[#This Row],[CATEGORIA DE IMPACTO]],Impactos_Total[CATEGORIA],Impactos_Total[MEDIO]),"")</f>
        <v>BIÓTICO</v>
      </c>
      <c r="F36" s="8">
        <v>-1</v>
      </c>
      <c r="G36" s="2">
        <v>1</v>
      </c>
      <c r="H36" s="2">
        <v>1</v>
      </c>
      <c r="I36" s="2">
        <v>4</v>
      </c>
      <c r="J36" s="2">
        <v>2</v>
      </c>
      <c r="K36" s="2">
        <v>1</v>
      </c>
      <c r="L36" s="2">
        <v>2</v>
      </c>
      <c r="M36" s="2">
        <v>4</v>
      </c>
      <c r="N36" s="2">
        <v>4</v>
      </c>
      <c r="O36" s="2">
        <v>1</v>
      </c>
      <c r="P36" s="2">
        <v>1</v>
      </c>
      <c r="Q36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-24</v>
      </c>
      <c r="R36" s="7" t="str" cm="1">
        <f t="array" ref="R36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37" spans="2:18" ht="15.75" x14ac:dyDescent="0.25">
      <c r="B37" s="4" t="s">
        <v>77</v>
      </c>
      <c r="C37" s="6" t="s">
        <v>102</v>
      </c>
      <c r="D37" s="2" t="str">
        <f>IFERROR(_xlfn.XLOOKUP(MATRIZ_CON_PROYECTO[[#This Row],[CATEGORIA DE IMPACTO]],Impactos_Total[CATEGORIA],Impactos_Total[COMPONENTE]),"")</f>
        <v>Flora</v>
      </c>
      <c r="E37" s="5" t="str">
        <f>IFERROR(_xlfn.XLOOKUP(MATRIZ_CON_PROYECTO[[#This Row],[CATEGORIA DE IMPACTO]],Impactos_Total[CATEGORIA],Impactos_Total[MEDIO]),"")</f>
        <v>BIÓTICO</v>
      </c>
      <c r="F37" s="8">
        <v>1</v>
      </c>
      <c r="G37" s="2">
        <v>4</v>
      </c>
      <c r="H37" s="2">
        <v>4</v>
      </c>
      <c r="I37" s="2">
        <v>2</v>
      </c>
      <c r="J37" s="2">
        <v>3</v>
      </c>
      <c r="K37" s="2">
        <v>2</v>
      </c>
      <c r="L37" s="2">
        <v>2</v>
      </c>
      <c r="M37" s="2">
        <v>4</v>
      </c>
      <c r="N37" s="2">
        <v>4</v>
      </c>
      <c r="O37" s="2">
        <v>1</v>
      </c>
      <c r="P37" s="2">
        <v>2</v>
      </c>
      <c r="Q37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40</v>
      </c>
      <c r="R37" s="7" t="str" cm="1">
        <f t="array" ref="R37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38" spans="2:18" ht="15.75" hidden="1" x14ac:dyDescent="0.25">
      <c r="B38" s="4" t="s">
        <v>61</v>
      </c>
      <c r="C38" s="6" t="s">
        <v>105</v>
      </c>
      <c r="D38" s="2" t="str">
        <f>IFERROR(_xlfn.XLOOKUP(MATRIZ_CON_PROYECTO[[#This Row],[CATEGORIA DE IMPACTO]],Impactos_Total[CATEGORIA],Impactos_Total[COMPONENTE]),"")</f>
        <v>Económico</v>
      </c>
      <c r="E38" s="5" t="str">
        <f>IFERROR(_xlfn.XLOOKUP(MATRIZ_CON_PROYECTO[[#This Row],[CATEGORIA DE IMPACTO]],Impactos_Total[CATEGORIA],Impactos_Total[MEDIO]),"")</f>
        <v>SOCIO_ECONOMICO</v>
      </c>
      <c r="F38" s="8">
        <v>1</v>
      </c>
      <c r="G38" s="2">
        <v>2</v>
      </c>
      <c r="H38" s="2">
        <v>2</v>
      </c>
      <c r="I38" s="2">
        <v>3</v>
      </c>
      <c r="J38" s="2">
        <v>1</v>
      </c>
      <c r="K38" s="2">
        <v>2</v>
      </c>
      <c r="L38" s="2">
        <v>1</v>
      </c>
      <c r="M38" s="2">
        <v>1</v>
      </c>
      <c r="N38" s="2">
        <v>4</v>
      </c>
      <c r="O38" s="2">
        <v>1</v>
      </c>
      <c r="P38" s="2">
        <v>2</v>
      </c>
      <c r="Q38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25</v>
      </c>
      <c r="R38" s="7" t="str" cm="1">
        <f t="array" ref="R38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39" spans="2:18" ht="15.75" hidden="1" x14ac:dyDescent="0.25">
      <c r="B39" s="4" t="s">
        <v>63</v>
      </c>
      <c r="C39" s="6" t="s">
        <v>103</v>
      </c>
      <c r="D39" s="2" t="str">
        <f>IFERROR(_xlfn.XLOOKUP(MATRIZ_CON_PROYECTO[[#This Row],[CATEGORIA DE IMPACTO]],Impactos_Total[CATEGORIA],Impactos_Total[COMPONENTE]),"")</f>
        <v>Espacial</v>
      </c>
      <c r="E39" s="5" t="str">
        <f>IFERROR(_xlfn.XLOOKUP(MATRIZ_CON_PROYECTO[[#This Row],[CATEGORIA DE IMPACTO]],Impactos_Total[CATEGORIA],Impactos_Total[MEDIO]),"")</f>
        <v>SOCIO_ECONOMICO</v>
      </c>
      <c r="F39" s="8">
        <v>-1</v>
      </c>
      <c r="G39" s="2">
        <v>2</v>
      </c>
      <c r="H39" s="2">
        <v>1</v>
      </c>
      <c r="I39" s="2">
        <v>2</v>
      </c>
      <c r="J39" s="2">
        <v>2</v>
      </c>
      <c r="K39" s="2">
        <v>1</v>
      </c>
      <c r="L39" s="2">
        <v>2</v>
      </c>
      <c r="M39" s="2">
        <v>4</v>
      </c>
      <c r="N39" s="2">
        <v>1</v>
      </c>
      <c r="O39" s="2">
        <v>1</v>
      </c>
      <c r="P39" s="2">
        <v>2</v>
      </c>
      <c r="Q39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-23</v>
      </c>
      <c r="R39" s="7" t="str" cm="1">
        <f t="array" ref="R39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40" spans="2:18" ht="15.75" hidden="1" x14ac:dyDescent="0.25">
      <c r="B40" s="4" t="s">
        <v>71</v>
      </c>
      <c r="C40" s="6" t="s">
        <v>104</v>
      </c>
      <c r="D40" s="2" t="str">
        <f>IFERROR(_xlfn.XLOOKUP(MATRIZ_CON_PROYECTO[[#This Row],[CATEGORIA DE IMPACTO]],Impactos_Total[CATEGORIA],Impactos_Total[COMPONENTE]),"")</f>
        <v>Político_Administrativo</v>
      </c>
      <c r="E40" s="5" t="str">
        <f>IFERROR(_xlfn.XLOOKUP(MATRIZ_CON_PROYECTO[[#This Row],[CATEGORIA DE IMPACTO]],Impactos_Total[CATEGORIA],Impactos_Total[MEDIO]),"")</f>
        <v>SOCIO_ECONOMICO</v>
      </c>
      <c r="F40" s="8">
        <v>-1</v>
      </c>
      <c r="G40" s="2">
        <v>2</v>
      </c>
      <c r="H40" s="2">
        <v>1</v>
      </c>
      <c r="I40" s="2">
        <v>3</v>
      </c>
      <c r="J40" s="2">
        <v>1</v>
      </c>
      <c r="K40" s="2">
        <v>1</v>
      </c>
      <c r="L40" s="2">
        <v>1</v>
      </c>
      <c r="M40" s="2">
        <v>4</v>
      </c>
      <c r="N40" s="2">
        <v>1</v>
      </c>
      <c r="O40" s="2">
        <v>1</v>
      </c>
      <c r="P40" s="2">
        <v>2</v>
      </c>
      <c r="Q40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-22</v>
      </c>
      <c r="R40" s="7" t="str" cm="1">
        <f t="array" ref="R40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LEVE</v>
      </c>
    </row>
    <row r="41" spans="2:18" ht="15.75" hidden="1" x14ac:dyDescent="0.25">
      <c r="B41" s="4" t="s">
        <v>73</v>
      </c>
      <c r="C41" s="6" t="s">
        <v>106</v>
      </c>
      <c r="D41" s="2" t="str">
        <f>IFERROR(_xlfn.XLOOKUP(MATRIZ_CON_PROYECTO[[#This Row],[CATEGORIA DE IMPACTO]],Impactos_Total[CATEGORIA],Impactos_Total[COMPONENTE]),"")</f>
        <v>Cultural</v>
      </c>
      <c r="E41" s="5" t="str">
        <f>IFERROR(_xlfn.XLOOKUP(MATRIZ_CON_PROYECTO[[#This Row],[CATEGORIA DE IMPACTO]],Impactos_Total[CATEGORIA],Impactos_Total[MEDIO]),"")</f>
        <v>SOCIO_ECONOMICO</v>
      </c>
      <c r="F41" s="8">
        <v>-1</v>
      </c>
      <c r="G41" s="2">
        <v>2</v>
      </c>
      <c r="H41" s="2">
        <v>2</v>
      </c>
      <c r="I41" s="2">
        <v>2</v>
      </c>
      <c r="J41" s="2">
        <v>4</v>
      </c>
      <c r="K41" s="2">
        <v>4</v>
      </c>
      <c r="L41" s="2">
        <v>1</v>
      </c>
      <c r="M41" s="2">
        <v>1</v>
      </c>
      <c r="N41" s="2">
        <v>4</v>
      </c>
      <c r="O41" s="2">
        <v>4</v>
      </c>
      <c r="P41" s="2">
        <v>4</v>
      </c>
      <c r="Q41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-34</v>
      </c>
      <c r="R41" s="7" t="str" cm="1">
        <f t="array" ref="R41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42" spans="2:18" ht="15.75" hidden="1" x14ac:dyDescent="0.25">
      <c r="B42" s="4" t="s">
        <v>69</v>
      </c>
      <c r="C42" s="6" t="s">
        <v>106</v>
      </c>
      <c r="D42" s="2" t="str">
        <f>IFERROR(_xlfn.XLOOKUP(MATRIZ_CON_PROYECTO[[#This Row],[CATEGORIA DE IMPACTO]],Impactos_Total[CATEGORIA],Impactos_Total[COMPONENTE]),"")</f>
        <v>Cultural</v>
      </c>
      <c r="E42" s="5" t="str">
        <f>IFERROR(_xlfn.XLOOKUP(MATRIZ_CON_PROYECTO[[#This Row],[CATEGORIA DE IMPACTO]],Impactos_Total[CATEGORIA],Impactos_Total[MEDIO]),"")</f>
        <v>SOCIO_ECONOMICO</v>
      </c>
      <c r="F42" s="8">
        <v>-1</v>
      </c>
      <c r="G42" s="2">
        <v>1</v>
      </c>
      <c r="H42" s="2">
        <v>1</v>
      </c>
      <c r="I42" s="2">
        <v>2</v>
      </c>
      <c r="J42" s="2">
        <v>4</v>
      </c>
      <c r="K42" s="2">
        <v>4</v>
      </c>
      <c r="L42" s="2">
        <v>1</v>
      </c>
      <c r="M42" s="2">
        <v>1</v>
      </c>
      <c r="N42" s="2">
        <v>4</v>
      </c>
      <c r="O42" s="2">
        <v>4</v>
      </c>
      <c r="P42" s="2">
        <v>4</v>
      </c>
      <c r="Q42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-29</v>
      </c>
      <c r="R42" s="7" t="str" cm="1">
        <f t="array" ref="R42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  <row r="43" spans="2:18" ht="15.75" hidden="1" x14ac:dyDescent="0.25">
      <c r="B43" s="4" t="s">
        <v>67</v>
      </c>
      <c r="C43" s="6" t="s">
        <v>107</v>
      </c>
      <c r="D43" s="2" t="str">
        <f>IFERROR(_xlfn.XLOOKUP(MATRIZ_CON_PROYECTO[[#This Row],[CATEGORIA DE IMPACTO]],Impactos_Total[CATEGORIA],Impactos_Total[COMPONENTE]),"")</f>
        <v>Cultural</v>
      </c>
      <c r="E43" s="5" t="str">
        <f>IFERROR(_xlfn.XLOOKUP(MATRIZ_CON_PROYECTO[[#This Row],[CATEGORIA DE IMPACTO]],Impactos_Total[CATEGORIA],Impactos_Total[MEDIO]),"")</f>
        <v>SOCIO_ECONOMICO</v>
      </c>
      <c r="F43" s="8">
        <v>-1</v>
      </c>
      <c r="G43" s="2">
        <v>1</v>
      </c>
      <c r="H43" s="2">
        <v>1</v>
      </c>
      <c r="I43" s="2">
        <v>2</v>
      </c>
      <c r="J43" s="2">
        <v>4</v>
      </c>
      <c r="K43" s="2">
        <v>4</v>
      </c>
      <c r="L43" s="2">
        <v>1</v>
      </c>
      <c r="M43" s="2">
        <v>1</v>
      </c>
      <c r="N43" s="2">
        <v>4</v>
      </c>
      <c r="O43" s="2">
        <v>4</v>
      </c>
      <c r="P43" s="2">
        <v>4</v>
      </c>
      <c r="Q43" s="3">
        <f>MATRIZ_CON_PROYECTO[[#This Row],[NATURALEZA (N)]]*((3*MATRIZ_CON_PROYECTO[[#This Row],[INTENSIDAD (IN)]])+(2*MATRIZ_CON_PROYECTO[[#This Row],[EXTENSION (EX)]])+MATRIZ_CON_PROYECTO[[#This Row],[MOMENTO (MO)]]+MATRIZ_CON_PROYECTO[[#This Row],[PERSISTENCIA (PE)]]+MATRIZ_CON_PROYECTO[[#This Row],[REVERSIBILIDAD (RV)]]+MATRIZ_CON_PROYECTO[[#This Row],[SINERGIA (SI)]]+MATRIZ_CON_PROYECTO[[#This Row],[ACUMULACIÓN (AC)]]+MATRIZ_CON_PROYECTO[[#This Row],[EFECTO (EF)]]+MATRIZ_CON_PROYECTO[[#This Row],[PERIODICIDAD (PR)]]+MATRIZ_CON_PROYECTO[[#This Row],[RECUPERABILIDAD (RB)]])</f>
        <v>-29</v>
      </c>
      <c r="R43" s="7" t="str" cm="1">
        <f t="array" ref="R43">IFERROR(_xlfn.IFS(AND(ABS(MATRIZ_CON_PROYECTO[[#This Row],[NIVEL DE IMPORTANCIA]])&gt;=13,ABS(MATRIZ_CON_PROYECTO[[#This Row],[NIVEL DE IMPORTANCIA]])&lt;=24),"LEVE",AND(ABS(MATRIZ_CON_PROYECTO[[#This Row],[NIVEL DE IMPORTANCIA]])&gt;=25,ABS(MATRIZ_CON_PROYECTO[[#This Row],[NIVEL DE IMPORTANCIA]])&lt;=49),"MODERADO",AND(ABS(MATRIZ_CON_PROYECTO[[#This Row],[NIVEL DE IMPORTANCIA]])&gt;=50,ABS(MATRIZ_CON_PROYECTO[[#This Row],[NIVEL DE IMPORTANCIA]])&lt;=75),"SEVERO",AND(ABS(MATRIZ_CON_PROYECTO[[#This Row],[NIVEL DE IMPORTANCIA]])&gt;=76,ABS(MATRIZ_CON_PROYECTO[[#This Row],[NIVEL DE IMPORTANCIA]])&lt;=100),"CRITICO"),"")</f>
        <v>MODERADO</v>
      </c>
    </row>
  </sheetData>
  <conditionalFormatting sqref="E5:E43">
    <cfRule type="cellIs" dxfId="95" priority="43" operator="equal">
      <formula>"BIÓTICO"</formula>
    </cfRule>
    <cfRule type="cellIs" dxfId="94" priority="44" operator="equal">
      <formula>"SOCIO-ECONÓMICO"</formula>
    </cfRule>
    <cfRule type="cellIs" dxfId="93" priority="45" operator="equal">
      <formula>"ABIÓTICO"</formula>
    </cfRule>
  </conditionalFormatting>
  <conditionalFormatting sqref="Q5:Q43 B15">
    <cfRule type="cellIs" dxfId="92" priority="42" operator="equal">
      <formula>0</formula>
    </cfRule>
  </conditionalFormatting>
  <conditionalFormatting sqref="Q5:R43">
    <cfRule type="cellIs" dxfId="91" priority="34" operator="between">
      <formula>25</formula>
      <formula>49</formula>
    </cfRule>
    <cfRule type="cellIs" dxfId="90" priority="35" operator="between">
      <formula>50</formula>
      <formula>75</formula>
    </cfRule>
    <cfRule type="cellIs" dxfId="89" priority="36" operator="between">
      <formula>76</formula>
      <formula>100</formula>
    </cfRule>
    <cfRule type="cellIs" dxfId="88" priority="37" operator="between">
      <formula>13</formula>
      <formula>24</formula>
    </cfRule>
    <cfRule type="cellIs" dxfId="87" priority="38" operator="between">
      <formula>-76</formula>
      <formula>-100</formula>
    </cfRule>
    <cfRule type="cellIs" dxfId="86" priority="39" operator="between">
      <formula>-50</formula>
      <formula>-75</formula>
    </cfRule>
    <cfRule type="cellIs" dxfId="85" priority="40" operator="between">
      <formula>-25</formula>
      <formula>-49</formula>
    </cfRule>
    <cfRule type="cellIs" dxfId="84" priority="41" operator="between">
      <formula>-13</formula>
      <formula>-24</formula>
    </cfRule>
  </conditionalFormatting>
  <conditionalFormatting sqref="R5:R43">
    <cfRule type="cellIs" dxfId="83" priority="30" operator="equal">
      <formula>"CRITICO"</formula>
    </cfRule>
    <cfRule type="cellIs" dxfId="82" priority="31" operator="equal">
      <formula>"MODERADO"</formula>
    </cfRule>
    <cfRule type="cellIs" dxfId="81" priority="32" operator="equal">
      <formula>"SEVERO"</formula>
    </cfRule>
    <cfRule type="cellIs" dxfId="80" priority="33" operator="equal">
      <formula>"LEVE"</formula>
    </cfRule>
  </conditionalFormatting>
  <conditionalFormatting sqref="B5:B14">
    <cfRule type="cellIs" dxfId="79" priority="28" operator="equal">
      <formula>0</formula>
    </cfRule>
  </conditionalFormatting>
  <conditionalFormatting sqref="B16">
    <cfRule type="cellIs" dxfId="78" priority="27" operator="equal">
      <formula>0</formula>
    </cfRule>
  </conditionalFormatting>
  <conditionalFormatting sqref="B17:B24">
    <cfRule type="cellIs" dxfId="77" priority="26" operator="equal">
      <formula>0</formula>
    </cfRule>
  </conditionalFormatting>
  <conditionalFormatting sqref="F17:F24 F15">
    <cfRule type="cellIs" dxfId="76" priority="23" operator="equal">
      <formula>-1</formula>
    </cfRule>
    <cfRule type="cellIs" dxfId="75" priority="24" operator="equal">
      <formula>1</formula>
    </cfRule>
  </conditionalFormatting>
  <conditionalFormatting sqref="B25:B28">
    <cfRule type="cellIs" dxfId="74" priority="22" operator="equal">
      <formula>0</formula>
    </cfRule>
  </conditionalFormatting>
  <conditionalFormatting sqref="F25:F28">
    <cfRule type="cellIs" dxfId="73" priority="19" operator="equal">
      <formula>-1</formula>
    </cfRule>
    <cfRule type="cellIs" dxfId="72" priority="20" operator="equal">
      <formula>1</formula>
    </cfRule>
  </conditionalFormatting>
  <conditionalFormatting sqref="B29:B32">
    <cfRule type="cellIs" dxfId="71" priority="18" operator="equal">
      <formula>0</formula>
    </cfRule>
  </conditionalFormatting>
  <conditionalFormatting sqref="F29:F32">
    <cfRule type="cellIs" dxfId="70" priority="15" operator="equal">
      <formula>-1</formula>
    </cfRule>
    <cfRule type="cellIs" dxfId="69" priority="16" operator="equal">
      <formula>1</formula>
    </cfRule>
  </conditionalFormatting>
  <conditionalFormatting sqref="B33:B37">
    <cfRule type="cellIs" dxfId="68" priority="14" operator="equal">
      <formula>0</formula>
    </cfRule>
  </conditionalFormatting>
  <conditionalFormatting sqref="F33:F37">
    <cfRule type="cellIs" dxfId="67" priority="11" operator="equal">
      <formula>-1</formula>
    </cfRule>
    <cfRule type="cellIs" dxfId="66" priority="12" operator="equal">
      <formula>1</formula>
    </cfRule>
  </conditionalFormatting>
  <conditionalFormatting sqref="F5:F14">
    <cfRule type="cellIs" dxfId="65" priority="8" operator="equal">
      <formula>-1</formula>
    </cfRule>
    <cfRule type="cellIs" dxfId="64" priority="9" operator="equal">
      <formula>1</formula>
    </cfRule>
  </conditionalFormatting>
  <conditionalFormatting sqref="F16">
    <cfRule type="cellIs" dxfId="63" priority="5" operator="equal">
      <formula>-1</formula>
    </cfRule>
    <cfRule type="cellIs" dxfId="62" priority="6" operator="equal">
      <formula>1</formula>
    </cfRule>
  </conditionalFormatting>
  <conditionalFormatting sqref="B38:B43">
    <cfRule type="cellIs" dxfId="61" priority="4" operator="equal">
      <formula>0</formula>
    </cfRule>
  </conditionalFormatting>
  <conditionalFormatting sqref="F38:F43">
    <cfRule type="cellIs" dxfId="60" priority="1" operator="equal">
      <formula>-1</formula>
    </cfRule>
    <cfRule type="cellIs" dxfId="59" priority="2" operator="equal">
      <formula>1</formula>
    </cfRule>
  </conditionalFormatting>
  <dataValidations count="13">
    <dataValidation type="list" allowBlank="1" showInputMessage="1" showErrorMessage="1" sqref="C5:C43" xr:uid="{4826EE52-C8B8-4041-9E59-04BFBF6107CD}">
      <formula1>INDIRECT("Impactos_Total[CATEGORIA]")</formula1>
    </dataValidation>
    <dataValidation type="list" allowBlank="1" showInputMessage="1" showErrorMessage="1" sqref="F5:F43" xr:uid="{00A4FD29-B2AE-41C0-B524-6636219BD92B}">
      <formula1>INDIRECT("Atributo_N[ID]")</formula1>
    </dataValidation>
    <dataValidation type="list" allowBlank="1" showInputMessage="1" showErrorMessage="1" sqref="P5:P43" xr:uid="{F9AFC215-964E-4642-864A-4E80415D6594}">
      <formula1>INDIRECT("Atributo_MC[Valor]")</formula1>
    </dataValidation>
    <dataValidation type="list" allowBlank="1" showInputMessage="1" showErrorMessage="1" sqref="O5:O43" xr:uid="{00E9858F-D8AB-437E-BE5F-D4E1A2CF3919}">
      <formula1>INDIRECT("Atributo_PR[Valor]")</formula1>
    </dataValidation>
    <dataValidation type="list" allowBlank="1" showInputMessage="1" showErrorMessage="1" sqref="N5:N43" xr:uid="{C347AF5D-9287-4170-8369-31087C6ACA31}">
      <formula1>INDIRECT("Atributo_EF[Valor]")</formula1>
    </dataValidation>
    <dataValidation type="list" allowBlank="1" showInputMessage="1" showErrorMessage="1" sqref="M5:M43" xr:uid="{26A92D61-0702-4D40-AA1D-ADD1D0DC1D63}">
      <formula1>INDIRECT("Atributo_AC[Valor]")</formula1>
    </dataValidation>
    <dataValidation type="list" allowBlank="1" showInputMessage="1" showErrorMessage="1" sqref="L5:L43" xr:uid="{B21C4879-F33D-4EF9-B952-48206CCC14FD}">
      <formula1>INDIRECT("Atributo_SI[Valor]")</formula1>
    </dataValidation>
    <dataValidation type="list" allowBlank="1" showInputMessage="1" showErrorMessage="1" sqref="K5:K43" xr:uid="{E5A904E0-E5B0-460A-A995-84C42B188D8C}">
      <formula1>INDIRECT("Atributo_RV[Valor]")</formula1>
    </dataValidation>
    <dataValidation type="list" allowBlank="1" showInputMessage="1" showErrorMessage="1" sqref="J5:J43" xr:uid="{C3150B78-FBF5-49F9-AAF3-840083C5F1B5}">
      <formula1>INDIRECT("Atributo_PE[Valor]")</formula1>
    </dataValidation>
    <dataValidation type="list" allowBlank="1" showInputMessage="1" showErrorMessage="1" sqref="I5:I43" xr:uid="{0943353E-F2AF-47D6-B963-FF75819A289C}">
      <formula1>INDIRECT("Atributo_MO[Valor]")</formula1>
    </dataValidation>
    <dataValidation type="list" allowBlank="1" showInputMessage="1" showErrorMessage="1" sqref="H5:H43" xr:uid="{CB98B2A3-0E3F-4CE3-8282-C17FAD703F97}">
      <formula1>INDIRECT("Atributo_EX[Valor]")</formula1>
    </dataValidation>
    <dataValidation type="list" allowBlank="1" showInputMessage="1" showErrorMessage="1" sqref="G5:G43" xr:uid="{49D07514-385A-40A7-BAAD-294A79B19308}">
      <formula1>INDIRECT("Atributo_IN[Valor]")</formula1>
    </dataValidation>
    <dataValidation type="list" allowBlank="1" showInputMessage="1" showErrorMessage="1" sqref="B5:B43" xr:uid="{4A1176F4-E323-48B6-BFA7-D9C1E91B19A3}">
      <formula1>INDIRECT("Actividad_CP[ACTIVIDADES CON PROYECTO]")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B0D78E50-3B99-4F56-8084-C423AB59B559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F17:F24</xm:sqref>
        </x14:conditionalFormatting>
        <x14:conditionalFormatting xmlns:xm="http://schemas.microsoft.com/office/excel/2006/main">
          <x14:cfRule type="iconSet" priority="21" id="{025C70F0-AEE9-4971-9F12-C034588A7703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F25:F28</xm:sqref>
        </x14:conditionalFormatting>
        <x14:conditionalFormatting xmlns:xm="http://schemas.microsoft.com/office/excel/2006/main">
          <x14:cfRule type="iconSet" priority="17" id="{8D0A821C-65E6-4EEF-AE1A-83BC419DFD5D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F29:F32</xm:sqref>
        </x14:conditionalFormatting>
        <x14:conditionalFormatting xmlns:xm="http://schemas.microsoft.com/office/excel/2006/main">
          <x14:cfRule type="iconSet" priority="13" id="{A5504DEA-D1D6-4EE6-8840-AD137D8BF88F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F33:F37</xm:sqref>
        </x14:conditionalFormatting>
        <x14:conditionalFormatting xmlns:xm="http://schemas.microsoft.com/office/excel/2006/main">
          <x14:cfRule type="iconSet" priority="10" id="{D1CC04A8-B43A-47BB-BC91-A7AE5946D47D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F5:F15</xm:sqref>
        </x14:conditionalFormatting>
        <x14:conditionalFormatting xmlns:xm="http://schemas.microsoft.com/office/excel/2006/main">
          <x14:cfRule type="iconSet" priority="7" id="{FEFB3784-B1D5-4D2E-B3DF-21F03E24F097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3" id="{18417F58-7069-4466-B23D-28C2901AFF97}">
            <x14:iconSet iconSet="3TrafficLight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F38:F43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4AAE-0526-4134-B683-3C77E658C99B}">
  <sheetPr codeName="Hoja29">
    <tabColor theme="4"/>
  </sheetPr>
  <dimension ref="A1:U81"/>
  <sheetViews>
    <sheetView topLeftCell="M1" workbookViewId="0">
      <selection activeCell="P18" sqref="P18"/>
    </sheetView>
  </sheetViews>
  <sheetFormatPr defaultColWidth="10.7109375" defaultRowHeight="15" x14ac:dyDescent="0.25"/>
  <cols>
    <col min="1" max="1" width="80.7109375" bestFit="1" customWidth="1"/>
    <col min="2" max="2" width="70.42578125" bestFit="1" customWidth="1"/>
    <col min="3" max="3" width="20.140625" bestFit="1" customWidth="1"/>
    <col min="4" max="4" width="18" bestFit="1" customWidth="1"/>
    <col min="5" max="5" width="17.140625" bestFit="1" customWidth="1"/>
    <col min="6" max="6" width="16.85546875" bestFit="1" customWidth="1"/>
    <col min="7" max="7" width="16.42578125" bestFit="1" customWidth="1"/>
    <col min="8" max="8" width="17.42578125" bestFit="1" customWidth="1"/>
    <col min="9" max="9" width="18.5703125" bestFit="1" customWidth="1"/>
    <col min="10" max="10" width="20.7109375" bestFit="1" customWidth="1"/>
    <col min="11" max="11" width="14.140625" bestFit="1" customWidth="1"/>
    <col min="12" max="12" width="20" bestFit="1" customWidth="1"/>
    <col min="13" max="13" width="13.140625" bestFit="1" customWidth="1"/>
    <col min="14" max="14" width="19.42578125" bestFit="1" customWidth="1"/>
    <col min="15" max="15" width="22.5703125" bestFit="1" customWidth="1"/>
    <col min="16" max="16" width="23.42578125" bestFit="1" customWidth="1"/>
    <col min="17" max="17" width="25.5703125" bestFit="1" customWidth="1"/>
    <col min="18" max="18" width="13.85546875" bestFit="1" customWidth="1"/>
    <col min="19" max="19" width="11.140625" bestFit="1" customWidth="1"/>
    <col min="20" max="20" width="18.85546875" bestFit="1" customWidth="1"/>
    <col min="21" max="21" width="15.140625" bestFit="1" customWidth="1"/>
  </cols>
  <sheetData>
    <row r="1" spans="1:21" x14ac:dyDescent="0.25">
      <c r="A1" t="s">
        <v>79</v>
      </c>
      <c r="B1" t="s">
        <v>80</v>
      </c>
      <c r="C1" t="s">
        <v>81</v>
      </c>
      <c r="D1" t="s">
        <v>57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108</v>
      </c>
      <c r="S1" t="s">
        <v>109</v>
      </c>
      <c r="T1" t="s">
        <v>110</v>
      </c>
      <c r="U1" t="s">
        <v>111</v>
      </c>
    </row>
    <row r="2" spans="1:21" x14ac:dyDescent="0.25">
      <c r="A2" t="s">
        <v>60</v>
      </c>
      <c r="B2" t="s">
        <v>95</v>
      </c>
      <c r="C2" t="s">
        <v>42</v>
      </c>
      <c r="D2" t="s">
        <v>56</v>
      </c>
      <c r="E2">
        <v>-1</v>
      </c>
      <c r="F2">
        <v>4</v>
      </c>
      <c r="G2">
        <v>4</v>
      </c>
      <c r="H2">
        <v>4</v>
      </c>
      <c r="I2">
        <v>3</v>
      </c>
      <c r="J2">
        <v>2</v>
      </c>
      <c r="K2">
        <v>2</v>
      </c>
      <c r="L2">
        <v>1</v>
      </c>
      <c r="M2">
        <v>4</v>
      </c>
      <c r="N2">
        <v>2</v>
      </c>
      <c r="O2">
        <v>2</v>
      </c>
      <c r="P2">
        <v>-40</v>
      </c>
      <c r="Q2" t="s">
        <v>112</v>
      </c>
      <c r="R2" t="s">
        <v>113</v>
      </c>
      <c r="S2" t="s">
        <v>114</v>
      </c>
      <c r="T2">
        <f>IF(MATRIZ_TOTAL[[#This Row],[ACUMULACIÓN (AC)]]=4,1,0)</f>
        <v>0</v>
      </c>
      <c r="U2">
        <f>IF(MATRIZ_TOTAL[[#This Row],[SINERGIA (SI)]]=4,1,0)</f>
        <v>0</v>
      </c>
    </row>
    <row r="3" spans="1:21" x14ac:dyDescent="0.25">
      <c r="A3" t="s">
        <v>72</v>
      </c>
      <c r="B3" t="s">
        <v>95</v>
      </c>
      <c r="C3" t="s">
        <v>42</v>
      </c>
      <c r="D3" t="s">
        <v>56</v>
      </c>
      <c r="E3">
        <v>-1</v>
      </c>
      <c r="F3">
        <v>2</v>
      </c>
      <c r="G3">
        <v>4</v>
      </c>
      <c r="H3">
        <v>2</v>
      </c>
      <c r="I3">
        <v>1</v>
      </c>
      <c r="J3">
        <v>1</v>
      </c>
      <c r="K3">
        <v>1</v>
      </c>
      <c r="L3">
        <v>1</v>
      </c>
      <c r="M3">
        <v>1</v>
      </c>
      <c r="N3">
        <v>2</v>
      </c>
      <c r="O3">
        <v>1</v>
      </c>
      <c r="P3">
        <v>-24</v>
      </c>
      <c r="Q3" t="s">
        <v>115</v>
      </c>
      <c r="R3" t="s">
        <v>113</v>
      </c>
      <c r="S3" t="s">
        <v>114</v>
      </c>
      <c r="T3">
        <f>IF(MATRIZ_TOTAL[[#This Row],[ACUMULACIÓN (AC)]]=4,1,0)</f>
        <v>0</v>
      </c>
      <c r="U3">
        <f>IF(MATRIZ_TOTAL[[#This Row],[SINERGIA (SI)]]=4,1,0)</f>
        <v>0</v>
      </c>
    </row>
    <row r="4" spans="1:21" x14ac:dyDescent="0.25">
      <c r="A4" t="s">
        <v>60</v>
      </c>
      <c r="B4" t="s">
        <v>96</v>
      </c>
      <c r="C4" t="s">
        <v>42</v>
      </c>
      <c r="D4" t="s">
        <v>56</v>
      </c>
      <c r="E4">
        <v>-1</v>
      </c>
      <c r="F4">
        <v>4</v>
      </c>
      <c r="G4">
        <v>4</v>
      </c>
      <c r="H4">
        <v>4</v>
      </c>
      <c r="I4">
        <v>1</v>
      </c>
      <c r="J4">
        <v>1</v>
      </c>
      <c r="K4">
        <v>2</v>
      </c>
      <c r="L4">
        <v>4</v>
      </c>
      <c r="M4">
        <v>4</v>
      </c>
      <c r="N4">
        <v>1</v>
      </c>
      <c r="O4">
        <v>1</v>
      </c>
      <c r="P4">
        <v>-38</v>
      </c>
      <c r="Q4" t="s">
        <v>112</v>
      </c>
      <c r="R4" t="s">
        <v>113</v>
      </c>
      <c r="S4" t="s">
        <v>114</v>
      </c>
      <c r="T4">
        <f>IF(MATRIZ_TOTAL[[#This Row],[ACUMULACIÓN (AC)]]=4,1,0)</f>
        <v>1</v>
      </c>
      <c r="U4">
        <f>IF(MATRIZ_TOTAL[[#This Row],[SINERGIA (SI)]]=4,1,0)</f>
        <v>0</v>
      </c>
    </row>
    <row r="5" spans="1:21" x14ac:dyDescent="0.25">
      <c r="A5" t="s">
        <v>62</v>
      </c>
      <c r="B5" t="s">
        <v>97</v>
      </c>
      <c r="C5" t="s">
        <v>8</v>
      </c>
      <c r="D5" t="s">
        <v>56</v>
      </c>
      <c r="E5">
        <v>-1</v>
      </c>
      <c r="F5">
        <v>4</v>
      </c>
      <c r="G5">
        <v>4</v>
      </c>
      <c r="H5">
        <v>3</v>
      </c>
      <c r="I5">
        <v>3</v>
      </c>
      <c r="J5">
        <v>3</v>
      </c>
      <c r="K5">
        <v>2</v>
      </c>
      <c r="L5">
        <v>4</v>
      </c>
      <c r="M5">
        <v>1</v>
      </c>
      <c r="N5">
        <v>1</v>
      </c>
      <c r="O5">
        <v>4</v>
      </c>
      <c r="P5">
        <v>-41</v>
      </c>
      <c r="Q5" t="s">
        <v>112</v>
      </c>
      <c r="R5" t="s">
        <v>113</v>
      </c>
      <c r="S5" t="s">
        <v>114</v>
      </c>
      <c r="T5">
        <f>IF(MATRIZ_TOTAL[[#This Row],[ACUMULACIÓN (AC)]]=4,1,0)</f>
        <v>1</v>
      </c>
      <c r="U5">
        <f>IF(MATRIZ_TOTAL[[#This Row],[SINERGIA (SI)]]=4,1,0)</f>
        <v>0</v>
      </c>
    </row>
    <row r="6" spans="1:21" x14ac:dyDescent="0.25">
      <c r="A6" t="s">
        <v>70</v>
      </c>
      <c r="B6" t="s">
        <v>97</v>
      </c>
      <c r="C6" t="s">
        <v>8</v>
      </c>
      <c r="D6" t="s">
        <v>56</v>
      </c>
      <c r="E6">
        <v>-1</v>
      </c>
      <c r="F6">
        <v>4</v>
      </c>
      <c r="G6">
        <v>2</v>
      </c>
      <c r="H6">
        <v>3</v>
      </c>
      <c r="I6">
        <v>4</v>
      </c>
      <c r="J6">
        <v>3</v>
      </c>
      <c r="K6">
        <v>1</v>
      </c>
      <c r="L6">
        <v>4</v>
      </c>
      <c r="M6">
        <v>1</v>
      </c>
      <c r="N6">
        <v>2</v>
      </c>
      <c r="O6">
        <v>4</v>
      </c>
      <c r="P6">
        <v>-38</v>
      </c>
      <c r="Q6" t="s">
        <v>112</v>
      </c>
      <c r="R6" t="s">
        <v>113</v>
      </c>
      <c r="S6" t="s">
        <v>114</v>
      </c>
      <c r="T6">
        <f>IF(MATRIZ_TOTAL[[#This Row],[ACUMULACIÓN (AC)]]=4,1,0)</f>
        <v>1</v>
      </c>
      <c r="U6">
        <f>IF(MATRIZ_TOTAL[[#This Row],[SINERGIA (SI)]]=4,1,0)</f>
        <v>0</v>
      </c>
    </row>
    <row r="7" spans="1:21" x14ac:dyDescent="0.25">
      <c r="A7" t="s">
        <v>64</v>
      </c>
      <c r="B7" t="s">
        <v>97</v>
      </c>
      <c r="C7" t="s">
        <v>8</v>
      </c>
      <c r="D7" t="s">
        <v>56</v>
      </c>
      <c r="E7">
        <v>-1</v>
      </c>
      <c r="F7">
        <v>2</v>
      </c>
      <c r="G7">
        <v>1</v>
      </c>
      <c r="H7">
        <v>2</v>
      </c>
      <c r="I7">
        <v>1</v>
      </c>
      <c r="J7">
        <v>2</v>
      </c>
      <c r="K7">
        <v>2</v>
      </c>
      <c r="L7">
        <v>4</v>
      </c>
      <c r="M7">
        <v>1</v>
      </c>
      <c r="N7">
        <v>1</v>
      </c>
      <c r="O7">
        <v>3</v>
      </c>
      <c r="P7">
        <v>-24</v>
      </c>
      <c r="Q7" t="s">
        <v>115</v>
      </c>
      <c r="R7" t="s">
        <v>113</v>
      </c>
      <c r="S7" t="s">
        <v>114</v>
      </c>
      <c r="T7">
        <f>IF(MATRIZ_TOTAL[[#This Row],[ACUMULACIÓN (AC)]]=4,1,0)</f>
        <v>1</v>
      </c>
      <c r="U7">
        <f>IF(MATRIZ_TOTAL[[#This Row],[SINERGIA (SI)]]=4,1,0)</f>
        <v>0</v>
      </c>
    </row>
    <row r="8" spans="1:21" x14ac:dyDescent="0.25">
      <c r="A8" t="s">
        <v>62</v>
      </c>
      <c r="B8" t="s">
        <v>98</v>
      </c>
      <c r="C8" t="s">
        <v>0</v>
      </c>
      <c r="D8" t="s">
        <v>56</v>
      </c>
      <c r="E8">
        <v>-1</v>
      </c>
      <c r="F8">
        <v>4</v>
      </c>
      <c r="G8">
        <v>4</v>
      </c>
      <c r="H8">
        <v>2</v>
      </c>
      <c r="I8">
        <v>4</v>
      </c>
      <c r="J8">
        <v>3</v>
      </c>
      <c r="K8">
        <v>2</v>
      </c>
      <c r="L8">
        <v>4</v>
      </c>
      <c r="M8">
        <v>1</v>
      </c>
      <c r="N8">
        <v>4</v>
      </c>
      <c r="O8">
        <v>3</v>
      </c>
      <c r="P8">
        <v>-43</v>
      </c>
      <c r="Q8" t="s">
        <v>112</v>
      </c>
      <c r="R8" t="s">
        <v>113</v>
      </c>
      <c r="S8" t="s">
        <v>114</v>
      </c>
      <c r="T8">
        <f>IF(MATRIZ_TOTAL[[#This Row],[ACUMULACIÓN (AC)]]=4,1,0)</f>
        <v>1</v>
      </c>
      <c r="U8">
        <f>IF(MATRIZ_TOTAL[[#This Row],[SINERGIA (SI)]]=4,1,0)</f>
        <v>0</v>
      </c>
    </row>
    <row r="9" spans="1:21" x14ac:dyDescent="0.25">
      <c r="A9" t="s">
        <v>64</v>
      </c>
      <c r="B9" t="s">
        <v>98</v>
      </c>
      <c r="C9" t="s">
        <v>0</v>
      </c>
      <c r="D9" t="s">
        <v>56</v>
      </c>
      <c r="E9">
        <v>-1</v>
      </c>
      <c r="F9">
        <v>2</v>
      </c>
      <c r="G9">
        <v>2</v>
      </c>
      <c r="H9">
        <v>2</v>
      </c>
      <c r="I9">
        <v>3</v>
      </c>
      <c r="J9">
        <v>3</v>
      </c>
      <c r="K9">
        <v>2</v>
      </c>
      <c r="L9">
        <v>4</v>
      </c>
      <c r="M9">
        <v>1</v>
      </c>
      <c r="N9">
        <v>4</v>
      </c>
      <c r="O9">
        <v>3</v>
      </c>
      <c r="P9">
        <v>-32</v>
      </c>
      <c r="Q9" t="s">
        <v>112</v>
      </c>
      <c r="R9" t="s">
        <v>113</v>
      </c>
      <c r="S9" t="s">
        <v>114</v>
      </c>
      <c r="T9">
        <f>IF(MATRIZ_TOTAL[[#This Row],[ACUMULACIÓN (AC)]]=4,1,0)</f>
        <v>1</v>
      </c>
      <c r="U9">
        <f>IF(MATRIZ_TOTAL[[#This Row],[SINERGIA (SI)]]=4,1,0)</f>
        <v>0</v>
      </c>
    </row>
    <row r="10" spans="1:21" x14ac:dyDescent="0.25">
      <c r="A10" t="s">
        <v>62</v>
      </c>
      <c r="B10" t="s">
        <v>99</v>
      </c>
      <c r="C10" t="s">
        <v>40</v>
      </c>
      <c r="D10" t="s">
        <v>53</v>
      </c>
      <c r="E10">
        <v>-1</v>
      </c>
      <c r="F10">
        <v>4</v>
      </c>
      <c r="G10">
        <v>4</v>
      </c>
      <c r="H10">
        <v>2</v>
      </c>
      <c r="I10">
        <v>2</v>
      </c>
      <c r="J10">
        <v>2</v>
      </c>
      <c r="K10">
        <v>2</v>
      </c>
      <c r="L10">
        <v>4</v>
      </c>
      <c r="M10">
        <v>4</v>
      </c>
      <c r="N10">
        <v>4</v>
      </c>
      <c r="O10">
        <v>2</v>
      </c>
      <c r="P10">
        <v>-42</v>
      </c>
      <c r="Q10" t="s">
        <v>112</v>
      </c>
      <c r="R10" t="s">
        <v>113</v>
      </c>
      <c r="S10" t="s">
        <v>114</v>
      </c>
      <c r="T10">
        <f>IF(MATRIZ_TOTAL[[#This Row],[ACUMULACIÓN (AC)]]=4,1,0)</f>
        <v>1</v>
      </c>
      <c r="U10">
        <f>IF(MATRIZ_TOTAL[[#This Row],[SINERGIA (SI)]]=4,1,0)</f>
        <v>0</v>
      </c>
    </row>
    <row r="11" spans="1:21" x14ac:dyDescent="0.25">
      <c r="A11" t="s">
        <v>64</v>
      </c>
      <c r="B11" t="s">
        <v>99</v>
      </c>
      <c r="C11" t="s">
        <v>40</v>
      </c>
      <c r="D11" t="s">
        <v>53</v>
      </c>
      <c r="E11">
        <v>-1</v>
      </c>
      <c r="F11">
        <v>4</v>
      </c>
      <c r="G11">
        <v>1</v>
      </c>
      <c r="H11">
        <v>2</v>
      </c>
      <c r="I11">
        <v>2</v>
      </c>
      <c r="J11">
        <v>2</v>
      </c>
      <c r="K11">
        <v>2</v>
      </c>
      <c r="L11">
        <v>4</v>
      </c>
      <c r="M11">
        <v>4</v>
      </c>
      <c r="N11">
        <v>4</v>
      </c>
      <c r="O11">
        <v>2</v>
      </c>
      <c r="P11">
        <v>-36</v>
      </c>
      <c r="Q11" t="s">
        <v>112</v>
      </c>
      <c r="R11" t="s">
        <v>113</v>
      </c>
      <c r="S11" t="s">
        <v>114</v>
      </c>
      <c r="T11">
        <f>IF(MATRIZ_TOTAL[[#This Row],[ACUMULACIÓN (AC)]]=4,1,0)</f>
        <v>1</v>
      </c>
      <c r="U11">
        <f>IF(MATRIZ_TOTAL[[#This Row],[SINERGIA (SI)]]=4,1,0)</f>
        <v>0</v>
      </c>
    </row>
    <row r="12" spans="1:21" x14ac:dyDescent="0.25">
      <c r="A12" t="s">
        <v>70</v>
      </c>
      <c r="B12" t="s">
        <v>99</v>
      </c>
      <c r="C12" t="s">
        <v>40</v>
      </c>
      <c r="D12" t="s">
        <v>53</v>
      </c>
      <c r="E12">
        <v>-1</v>
      </c>
      <c r="F12">
        <v>4</v>
      </c>
      <c r="G12">
        <v>1</v>
      </c>
      <c r="H12">
        <v>2</v>
      </c>
      <c r="I12">
        <v>2</v>
      </c>
      <c r="J12">
        <v>2</v>
      </c>
      <c r="K12">
        <v>2</v>
      </c>
      <c r="L12">
        <v>4</v>
      </c>
      <c r="M12">
        <v>4</v>
      </c>
      <c r="N12">
        <v>4</v>
      </c>
      <c r="O12">
        <v>2</v>
      </c>
      <c r="P12">
        <v>-36</v>
      </c>
      <c r="Q12" t="s">
        <v>112</v>
      </c>
      <c r="R12" t="s">
        <v>113</v>
      </c>
      <c r="S12" t="s">
        <v>114</v>
      </c>
      <c r="T12">
        <f>IF(MATRIZ_TOTAL[[#This Row],[ACUMULACIÓN (AC)]]=4,1,0)</f>
        <v>1</v>
      </c>
      <c r="U12">
        <f>IF(MATRIZ_TOTAL[[#This Row],[SINERGIA (SI)]]=4,1,0)</f>
        <v>0</v>
      </c>
    </row>
    <row r="13" spans="1:21" x14ac:dyDescent="0.25">
      <c r="A13" t="s">
        <v>66</v>
      </c>
      <c r="B13" t="s">
        <v>99</v>
      </c>
      <c r="C13" t="s">
        <v>40</v>
      </c>
      <c r="D13" t="s">
        <v>53</v>
      </c>
      <c r="E13">
        <v>-1</v>
      </c>
      <c r="F13">
        <v>4</v>
      </c>
      <c r="G13">
        <v>1</v>
      </c>
      <c r="H13">
        <v>2</v>
      </c>
      <c r="I13">
        <v>2</v>
      </c>
      <c r="J13">
        <v>2</v>
      </c>
      <c r="K13">
        <v>2</v>
      </c>
      <c r="L13">
        <v>4</v>
      </c>
      <c r="M13">
        <v>4</v>
      </c>
      <c r="N13">
        <v>4</v>
      </c>
      <c r="O13">
        <v>2</v>
      </c>
      <c r="P13">
        <v>-36</v>
      </c>
      <c r="Q13" t="s">
        <v>112</v>
      </c>
      <c r="R13" t="s">
        <v>113</v>
      </c>
      <c r="S13" t="s">
        <v>114</v>
      </c>
      <c r="T13">
        <f>IF(MATRIZ_TOTAL[[#This Row],[ACUMULACIÓN (AC)]]=4,1,0)</f>
        <v>1</v>
      </c>
      <c r="U13">
        <f>IF(MATRIZ_TOTAL[[#This Row],[SINERGIA (SI)]]=4,1,0)</f>
        <v>0</v>
      </c>
    </row>
    <row r="14" spans="1:21" x14ac:dyDescent="0.25">
      <c r="A14" t="s">
        <v>68</v>
      </c>
      <c r="B14" t="s">
        <v>99</v>
      </c>
      <c r="C14" t="s">
        <v>40</v>
      </c>
      <c r="D14" t="s">
        <v>53</v>
      </c>
      <c r="E14">
        <v>-1</v>
      </c>
      <c r="F14">
        <v>4</v>
      </c>
      <c r="G14">
        <v>1</v>
      </c>
      <c r="H14">
        <v>2</v>
      </c>
      <c r="I14">
        <v>2</v>
      </c>
      <c r="J14">
        <v>2</v>
      </c>
      <c r="K14">
        <v>2</v>
      </c>
      <c r="L14">
        <v>4</v>
      </c>
      <c r="M14">
        <v>4</v>
      </c>
      <c r="N14">
        <v>4</v>
      </c>
      <c r="O14">
        <v>2</v>
      </c>
      <c r="P14">
        <v>-36</v>
      </c>
      <c r="Q14" t="s">
        <v>112</v>
      </c>
      <c r="R14" t="s">
        <v>113</v>
      </c>
      <c r="S14" t="s">
        <v>114</v>
      </c>
      <c r="T14">
        <f>IF(MATRIZ_TOTAL[[#This Row],[ACUMULACIÓN (AC)]]=4,1,0)</f>
        <v>1</v>
      </c>
      <c r="U14">
        <f>IF(MATRIZ_TOTAL[[#This Row],[SINERGIA (SI)]]=4,1,0)</f>
        <v>0</v>
      </c>
    </row>
    <row r="15" spans="1:21" x14ac:dyDescent="0.25">
      <c r="A15" t="s">
        <v>62</v>
      </c>
      <c r="B15" t="s">
        <v>100</v>
      </c>
      <c r="C15" t="s">
        <v>30</v>
      </c>
      <c r="D15" t="s">
        <v>53</v>
      </c>
      <c r="E15">
        <v>-1</v>
      </c>
      <c r="F15">
        <v>4</v>
      </c>
      <c r="G15">
        <v>4</v>
      </c>
      <c r="H15">
        <v>2</v>
      </c>
      <c r="I15">
        <v>3</v>
      </c>
      <c r="J15">
        <v>2</v>
      </c>
      <c r="K15">
        <v>2</v>
      </c>
      <c r="L15">
        <v>4</v>
      </c>
      <c r="M15">
        <v>4</v>
      </c>
      <c r="N15">
        <v>4</v>
      </c>
      <c r="O15">
        <v>2</v>
      </c>
      <c r="P15">
        <v>-43</v>
      </c>
      <c r="Q15" t="s">
        <v>112</v>
      </c>
      <c r="R15" t="s">
        <v>113</v>
      </c>
      <c r="S15" t="s">
        <v>114</v>
      </c>
      <c r="T15">
        <f>IF(MATRIZ_TOTAL[[#This Row],[ACUMULACIÓN (AC)]]=4,1,0)</f>
        <v>1</v>
      </c>
      <c r="U15">
        <f>IF(MATRIZ_TOTAL[[#This Row],[SINERGIA (SI)]]=4,1,0)</f>
        <v>0</v>
      </c>
    </row>
    <row r="16" spans="1:21" x14ac:dyDescent="0.25">
      <c r="A16" t="s">
        <v>64</v>
      </c>
      <c r="B16" t="s">
        <v>100</v>
      </c>
      <c r="C16" t="s">
        <v>30</v>
      </c>
      <c r="D16" t="s">
        <v>53</v>
      </c>
      <c r="E16">
        <v>-1</v>
      </c>
      <c r="F16">
        <v>4</v>
      </c>
      <c r="G16">
        <v>1</v>
      </c>
      <c r="H16">
        <v>2</v>
      </c>
      <c r="I16">
        <v>3</v>
      </c>
      <c r="J16">
        <v>2</v>
      </c>
      <c r="K16">
        <v>2</v>
      </c>
      <c r="L16">
        <v>4</v>
      </c>
      <c r="M16">
        <v>4</v>
      </c>
      <c r="N16">
        <v>4</v>
      </c>
      <c r="O16">
        <v>2</v>
      </c>
      <c r="P16">
        <v>-37</v>
      </c>
      <c r="Q16" t="s">
        <v>112</v>
      </c>
      <c r="R16" t="s">
        <v>113</v>
      </c>
      <c r="S16" t="s">
        <v>114</v>
      </c>
      <c r="T16">
        <f>IF(MATRIZ_TOTAL[[#This Row],[ACUMULACIÓN (AC)]]=4,1,0)</f>
        <v>1</v>
      </c>
      <c r="U16">
        <f>IF(MATRIZ_TOTAL[[#This Row],[SINERGIA (SI)]]=4,1,0)</f>
        <v>0</v>
      </c>
    </row>
    <row r="17" spans="1:21" x14ac:dyDescent="0.25">
      <c r="A17" t="s">
        <v>70</v>
      </c>
      <c r="B17" t="s">
        <v>100</v>
      </c>
      <c r="C17" t="s">
        <v>30</v>
      </c>
      <c r="D17" t="s">
        <v>53</v>
      </c>
      <c r="E17">
        <v>-1</v>
      </c>
      <c r="F17">
        <v>4</v>
      </c>
      <c r="G17">
        <v>1</v>
      </c>
      <c r="H17">
        <v>2</v>
      </c>
      <c r="I17">
        <v>3</v>
      </c>
      <c r="J17">
        <v>2</v>
      </c>
      <c r="K17">
        <v>2</v>
      </c>
      <c r="L17">
        <v>4</v>
      </c>
      <c r="M17">
        <v>4</v>
      </c>
      <c r="N17">
        <v>4</v>
      </c>
      <c r="O17">
        <v>2</v>
      </c>
      <c r="P17">
        <v>-37</v>
      </c>
      <c r="Q17" t="s">
        <v>112</v>
      </c>
      <c r="R17" t="s">
        <v>113</v>
      </c>
      <c r="S17" t="s">
        <v>114</v>
      </c>
      <c r="T17">
        <f>IF(MATRIZ_TOTAL[[#This Row],[ACUMULACIÓN (AC)]]=4,1,0)</f>
        <v>1</v>
      </c>
      <c r="U17">
        <f>IF(MATRIZ_TOTAL[[#This Row],[SINERGIA (SI)]]=4,1,0)</f>
        <v>0</v>
      </c>
    </row>
    <row r="18" spans="1:21" x14ac:dyDescent="0.25">
      <c r="A18" t="s">
        <v>66</v>
      </c>
      <c r="B18" t="s">
        <v>100</v>
      </c>
      <c r="C18" t="s">
        <v>30</v>
      </c>
      <c r="D18" t="s">
        <v>53</v>
      </c>
      <c r="E18">
        <v>-1</v>
      </c>
      <c r="F18">
        <v>4</v>
      </c>
      <c r="G18">
        <v>1</v>
      </c>
      <c r="H18">
        <v>2</v>
      </c>
      <c r="I18">
        <v>3</v>
      </c>
      <c r="J18">
        <v>2</v>
      </c>
      <c r="K18">
        <v>2</v>
      </c>
      <c r="L18">
        <v>4</v>
      </c>
      <c r="M18">
        <v>4</v>
      </c>
      <c r="N18">
        <v>4</v>
      </c>
      <c r="O18">
        <v>2</v>
      </c>
      <c r="P18">
        <v>-37</v>
      </c>
      <c r="Q18" t="s">
        <v>112</v>
      </c>
      <c r="R18" t="s">
        <v>113</v>
      </c>
      <c r="S18" t="s">
        <v>114</v>
      </c>
      <c r="T18">
        <f>IF(MATRIZ_TOTAL[[#This Row],[ACUMULACIÓN (AC)]]=4,1,0)</f>
        <v>1</v>
      </c>
      <c r="U18">
        <f>IF(MATRIZ_TOTAL[[#This Row],[SINERGIA (SI)]]=4,1,0)</f>
        <v>0</v>
      </c>
    </row>
    <row r="19" spans="1:21" x14ac:dyDescent="0.25">
      <c r="A19" t="s">
        <v>68</v>
      </c>
      <c r="B19" t="s">
        <v>100</v>
      </c>
      <c r="C19" t="s">
        <v>30</v>
      </c>
      <c r="D19" t="s">
        <v>53</v>
      </c>
      <c r="E19">
        <v>-1</v>
      </c>
      <c r="F19">
        <v>4</v>
      </c>
      <c r="G19">
        <v>1</v>
      </c>
      <c r="H19">
        <v>2</v>
      </c>
      <c r="I19">
        <v>3</v>
      </c>
      <c r="J19">
        <v>2</v>
      </c>
      <c r="K19">
        <v>2</v>
      </c>
      <c r="L19">
        <v>4</v>
      </c>
      <c r="M19">
        <v>4</v>
      </c>
      <c r="N19">
        <v>4</v>
      </c>
      <c r="O19">
        <v>2</v>
      </c>
      <c r="P19">
        <v>-37</v>
      </c>
      <c r="Q19" t="s">
        <v>112</v>
      </c>
      <c r="R19" t="s">
        <v>113</v>
      </c>
      <c r="S19" t="s">
        <v>114</v>
      </c>
      <c r="T19">
        <f>IF(MATRIZ_TOTAL[[#This Row],[ACUMULACIÓN (AC)]]=4,1,0)</f>
        <v>1</v>
      </c>
      <c r="U19">
        <f>IF(MATRIZ_TOTAL[[#This Row],[SINERGIA (SI)]]=4,1,0)</f>
        <v>0</v>
      </c>
    </row>
    <row r="20" spans="1:21" x14ac:dyDescent="0.25">
      <c r="A20" t="s">
        <v>62</v>
      </c>
      <c r="B20" t="s">
        <v>101</v>
      </c>
      <c r="C20" t="s">
        <v>25</v>
      </c>
      <c r="D20" t="s">
        <v>53</v>
      </c>
      <c r="E20">
        <v>-1</v>
      </c>
      <c r="F20">
        <v>2</v>
      </c>
      <c r="G20">
        <v>4</v>
      </c>
      <c r="H20">
        <v>2</v>
      </c>
      <c r="I20">
        <v>2</v>
      </c>
      <c r="J20">
        <v>2</v>
      </c>
      <c r="K20">
        <v>2</v>
      </c>
      <c r="L20">
        <v>4</v>
      </c>
      <c r="M20">
        <v>4</v>
      </c>
      <c r="N20">
        <v>4</v>
      </c>
      <c r="O20">
        <v>2</v>
      </c>
      <c r="P20">
        <v>-36</v>
      </c>
      <c r="Q20" t="s">
        <v>112</v>
      </c>
      <c r="R20" t="s">
        <v>113</v>
      </c>
      <c r="S20" t="s">
        <v>114</v>
      </c>
      <c r="T20">
        <f>IF(MATRIZ_TOTAL[[#This Row],[ACUMULACIÓN (AC)]]=4,1,0)</f>
        <v>1</v>
      </c>
      <c r="U20">
        <f>IF(MATRIZ_TOTAL[[#This Row],[SINERGIA (SI)]]=4,1,0)</f>
        <v>0</v>
      </c>
    </row>
    <row r="21" spans="1:21" x14ac:dyDescent="0.25">
      <c r="A21" t="s">
        <v>60</v>
      </c>
      <c r="B21" t="s">
        <v>101</v>
      </c>
      <c r="C21" t="s">
        <v>25</v>
      </c>
      <c r="D21" t="s">
        <v>53</v>
      </c>
      <c r="E21">
        <v>-1</v>
      </c>
      <c r="F21">
        <v>1</v>
      </c>
      <c r="G21">
        <v>2</v>
      </c>
      <c r="H21">
        <v>4</v>
      </c>
      <c r="I21">
        <v>1</v>
      </c>
      <c r="J21">
        <v>1</v>
      </c>
      <c r="K21">
        <v>2</v>
      </c>
      <c r="L21">
        <v>4</v>
      </c>
      <c r="M21">
        <v>4</v>
      </c>
      <c r="N21">
        <v>1</v>
      </c>
      <c r="O21">
        <v>1</v>
      </c>
      <c r="P21">
        <v>-25</v>
      </c>
      <c r="Q21" t="s">
        <v>112</v>
      </c>
      <c r="R21" t="s">
        <v>113</v>
      </c>
      <c r="S21" t="s">
        <v>114</v>
      </c>
      <c r="T21">
        <f>IF(MATRIZ_TOTAL[[#This Row],[ACUMULACIÓN (AC)]]=4,1,0)</f>
        <v>1</v>
      </c>
      <c r="U21">
        <f>IF(MATRIZ_TOTAL[[#This Row],[SINERGIA (SI)]]=4,1,0)</f>
        <v>0</v>
      </c>
    </row>
    <row r="22" spans="1:21" x14ac:dyDescent="0.25">
      <c r="A22" t="s">
        <v>64</v>
      </c>
      <c r="B22" t="s">
        <v>101</v>
      </c>
      <c r="C22" t="s">
        <v>25</v>
      </c>
      <c r="D22" t="s">
        <v>53</v>
      </c>
      <c r="E22">
        <v>-1</v>
      </c>
      <c r="F22">
        <v>2</v>
      </c>
      <c r="G22">
        <v>1</v>
      </c>
      <c r="H22">
        <v>2</v>
      </c>
      <c r="I22">
        <v>2</v>
      </c>
      <c r="J22">
        <v>2</v>
      </c>
      <c r="K22">
        <v>2</v>
      </c>
      <c r="L22">
        <v>4</v>
      </c>
      <c r="M22">
        <v>4</v>
      </c>
      <c r="N22">
        <v>4</v>
      </c>
      <c r="O22">
        <v>2</v>
      </c>
      <c r="P22">
        <v>-30</v>
      </c>
      <c r="Q22" t="s">
        <v>112</v>
      </c>
      <c r="R22" t="s">
        <v>113</v>
      </c>
      <c r="S22" t="s">
        <v>114</v>
      </c>
      <c r="T22">
        <f>IF(MATRIZ_TOTAL[[#This Row],[ACUMULACIÓN (AC)]]=4,1,0)</f>
        <v>1</v>
      </c>
      <c r="U22">
        <f>IF(MATRIZ_TOTAL[[#This Row],[SINERGIA (SI)]]=4,1,0)</f>
        <v>0</v>
      </c>
    </row>
    <row r="23" spans="1:21" x14ac:dyDescent="0.25">
      <c r="A23" t="s">
        <v>72</v>
      </c>
      <c r="B23" t="s">
        <v>101</v>
      </c>
      <c r="C23" t="s">
        <v>25</v>
      </c>
      <c r="D23" t="s">
        <v>53</v>
      </c>
      <c r="E23">
        <v>-1</v>
      </c>
      <c r="F23">
        <v>1</v>
      </c>
      <c r="G23">
        <v>1</v>
      </c>
      <c r="H23">
        <v>4</v>
      </c>
      <c r="I23">
        <v>1</v>
      </c>
      <c r="J23">
        <v>1</v>
      </c>
      <c r="K23">
        <v>2</v>
      </c>
      <c r="L23">
        <v>4</v>
      </c>
      <c r="M23">
        <v>4</v>
      </c>
      <c r="N23">
        <v>1</v>
      </c>
      <c r="O23">
        <v>1</v>
      </c>
      <c r="P23">
        <v>-23</v>
      </c>
      <c r="Q23" t="s">
        <v>115</v>
      </c>
      <c r="R23" t="s">
        <v>113</v>
      </c>
      <c r="S23" t="s">
        <v>114</v>
      </c>
      <c r="T23">
        <f>IF(MATRIZ_TOTAL[[#This Row],[ACUMULACIÓN (AC)]]=4,1,0)</f>
        <v>1</v>
      </c>
      <c r="U23">
        <f>IF(MATRIZ_TOTAL[[#This Row],[SINERGIA (SI)]]=4,1,0)</f>
        <v>0</v>
      </c>
    </row>
    <row r="24" spans="1:21" x14ac:dyDescent="0.25">
      <c r="A24" t="s">
        <v>70</v>
      </c>
      <c r="B24" t="s">
        <v>101</v>
      </c>
      <c r="C24" t="s">
        <v>25</v>
      </c>
      <c r="D24" t="s">
        <v>53</v>
      </c>
      <c r="E24">
        <v>-1</v>
      </c>
      <c r="F24">
        <v>2</v>
      </c>
      <c r="G24">
        <v>1</v>
      </c>
      <c r="H24">
        <v>2</v>
      </c>
      <c r="I24">
        <v>2</v>
      </c>
      <c r="J24">
        <v>2</v>
      </c>
      <c r="K24">
        <v>2</v>
      </c>
      <c r="L24">
        <v>4</v>
      </c>
      <c r="M24">
        <v>4</v>
      </c>
      <c r="N24">
        <v>4</v>
      </c>
      <c r="O24">
        <v>2</v>
      </c>
      <c r="P24">
        <v>-30</v>
      </c>
      <c r="Q24" t="s">
        <v>112</v>
      </c>
      <c r="R24" t="s">
        <v>113</v>
      </c>
      <c r="S24" t="s">
        <v>114</v>
      </c>
      <c r="T24">
        <f>IF(MATRIZ_TOTAL[[#This Row],[ACUMULACIÓN (AC)]]=4,1,0)</f>
        <v>1</v>
      </c>
      <c r="U24">
        <f>IF(MATRIZ_TOTAL[[#This Row],[SINERGIA (SI)]]=4,1,0)</f>
        <v>0</v>
      </c>
    </row>
    <row r="25" spans="1:21" x14ac:dyDescent="0.25">
      <c r="A25" t="s">
        <v>66</v>
      </c>
      <c r="B25" t="s">
        <v>101</v>
      </c>
      <c r="C25" t="s">
        <v>25</v>
      </c>
      <c r="D25" t="s">
        <v>53</v>
      </c>
      <c r="E25">
        <v>-1</v>
      </c>
      <c r="F25">
        <v>1</v>
      </c>
      <c r="G25">
        <v>1</v>
      </c>
      <c r="H25">
        <v>2</v>
      </c>
      <c r="I25">
        <v>2</v>
      </c>
      <c r="J25">
        <v>2</v>
      </c>
      <c r="K25">
        <v>2</v>
      </c>
      <c r="L25">
        <v>4</v>
      </c>
      <c r="M25">
        <v>4</v>
      </c>
      <c r="N25">
        <v>4</v>
      </c>
      <c r="O25">
        <v>2</v>
      </c>
      <c r="P25">
        <v>-27</v>
      </c>
      <c r="Q25" t="s">
        <v>112</v>
      </c>
      <c r="R25" t="s">
        <v>113</v>
      </c>
      <c r="S25" t="s">
        <v>114</v>
      </c>
      <c r="T25">
        <f>IF(MATRIZ_TOTAL[[#This Row],[ACUMULACIÓN (AC)]]=4,1,0)</f>
        <v>1</v>
      </c>
      <c r="U25">
        <f>IF(MATRIZ_TOTAL[[#This Row],[SINERGIA (SI)]]=4,1,0)</f>
        <v>0</v>
      </c>
    </row>
    <row r="26" spans="1:21" x14ac:dyDescent="0.25">
      <c r="A26" t="s">
        <v>68</v>
      </c>
      <c r="B26" t="s">
        <v>101</v>
      </c>
      <c r="C26" t="s">
        <v>25</v>
      </c>
      <c r="D26" t="s">
        <v>53</v>
      </c>
      <c r="E26">
        <v>-1</v>
      </c>
      <c r="F26">
        <v>2</v>
      </c>
      <c r="G26">
        <v>1</v>
      </c>
      <c r="H26">
        <v>2</v>
      </c>
      <c r="I26">
        <v>2</v>
      </c>
      <c r="J26">
        <v>2</v>
      </c>
      <c r="K26">
        <v>2</v>
      </c>
      <c r="L26">
        <v>4</v>
      </c>
      <c r="M26">
        <v>4</v>
      </c>
      <c r="N26">
        <v>4</v>
      </c>
      <c r="O26">
        <v>2</v>
      </c>
      <c r="P26">
        <v>-30</v>
      </c>
      <c r="Q26" t="s">
        <v>112</v>
      </c>
      <c r="R26" t="s">
        <v>113</v>
      </c>
      <c r="S26" t="s">
        <v>114</v>
      </c>
      <c r="T26">
        <f>IF(MATRIZ_TOTAL[[#This Row],[ACUMULACIÓN (AC)]]=4,1,0)</f>
        <v>1</v>
      </c>
      <c r="U26">
        <f>IF(MATRIZ_TOTAL[[#This Row],[SINERGIA (SI)]]=4,1,0)</f>
        <v>0</v>
      </c>
    </row>
    <row r="27" spans="1:21" x14ac:dyDescent="0.25">
      <c r="A27" t="s">
        <v>62</v>
      </c>
      <c r="B27" t="s">
        <v>102</v>
      </c>
      <c r="C27" t="s">
        <v>21</v>
      </c>
      <c r="D27" t="s">
        <v>53</v>
      </c>
      <c r="E27">
        <v>-1</v>
      </c>
      <c r="F27">
        <v>4</v>
      </c>
      <c r="G27">
        <v>4</v>
      </c>
      <c r="H27">
        <v>2</v>
      </c>
      <c r="I27">
        <v>2</v>
      </c>
      <c r="J27">
        <v>2</v>
      </c>
      <c r="K27">
        <v>2</v>
      </c>
      <c r="L27">
        <v>4</v>
      </c>
      <c r="M27">
        <v>4</v>
      </c>
      <c r="N27">
        <v>4</v>
      </c>
      <c r="O27">
        <v>2</v>
      </c>
      <c r="P27">
        <v>-42</v>
      </c>
      <c r="Q27" t="s">
        <v>112</v>
      </c>
      <c r="R27" t="s">
        <v>113</v>
      </c>
      <c r="S27" t="s">
        <v>114</v>
      </c>
      <c r="T27">
        <f>IF(MATRIZ_TOTAL[[#This Row],[ACUMULACIÓN (AC)]]=4,1,0)</f>
        <v>1</v>
      </c>
      <c r="U27">
        <f>IF(MATRIZ_TOTAL[[#This Row],[SINERGIA (SI)]]=4,1,0)</f>
        <v>0</v>
      </c>
    </row>
    <row r="28" spans="1:21" x14ac:dyDescent="0.25">
      <c r="A28" t="s">
        <v>64</v>
      </c>
      <c r="B28" t="s">
        <v>102</v>
      </c>
      <c r="C28" t="s">
        <v>21</v>
      </c>
      <c r="D28" t="s">
        <v>53</v>
      </c>
      <c r="E28">
        <v>-1</v>
      </c>
      <c r="F28">
        <v>4</v>
      </c>
      <c r="G28">
        <v>1</v>
      </c>
      <c r="H28">
        <v>2</v>
      </c>
      <c r="I28">
        <v>2</v>
      </c>
      <c r="J28">
        <v>2</v>
      </c>
      <c r="K28">
        <v>2</v>
      </c>
      <c r="L28">
        <v>4</v>
      </c>
      <c r="M28">
        <v>4</v>
      </c>
      <c r="N28">
        <v>4</v>
      </c>
      <c r="O28">
        <v>2</v>
      </c>
      <c r="P28">
        <v>-36</v>
      </c>
      <c r="Q28" t="s">
        <v>112</v>
      </c>
      <c r="R28" t="s">
        <v>113</v>
      </c>
      <c r="S28" t="s">
        <v>114</v>
      </c>
      <c r="T28">
        <f>IF(MATRIZ_TOTAL[[#This Row],[ACUMULACIÓN (AC)]]=4,1,0)</f>
        <v>1</v>
      </c>
      <c r="U28">
        <f>IF(MATRIZ_TOTAL[[#This Row],[SINERGIA (SI)]]=4,1,0)</f>
        <v>0</v>
      </c>
    </row>
    <row r="29" spans="1:21" x14ac:dyDescent="0.25">
      <c r="A29" t="s">
        <v>70</v>
      </c>
      <c r="B29" t="s">
        <v>102</v>
      </c>
      <c r="C29" t="s">
        <v>21</v>
      </c>
      <c r="D29" t="s">
        <v>53</v>
      </c>
      <c r="E29">
        <v>-1</v>
      </c>
      <c r="F29">
        <v>4</v>
      </c>
      <c r="G29">
        <v>1</v>
      </c>
      <c r="H29">
        <v>2</v>
      </c>
      <c r="I29">
        <v>2</v>
      </c>
      <c r="J29">
        <v>2</v>
      </c>
      <c r="K29">
        <v>2</v>
      </c>
      <c r="L29">
        <v>4</v>
      </c>
      <c r="M29">
        <v>4</v>
      </c>
      <c r="N29">
        <v>4</v>
      </c>
      <c r="O29">
        <v>2</v>
      </c>
      <c r="P29">
        <v>-36</v>
      </c>
      <c r="Q29" t="s">
        <v>112</v>
      </c>
      <c r="R29" t="s">
        <v>113</v>
      </c>
      <c r="S29" t="s">
        <v>114</v>
      </c>
      <c r="T29">
        <f>IF(MATRIZ_TOTAL[[#This Row],[ACUMULACIÓN (AC)]]=4,1,0)</f>
        <v>1</v>
      </c>
      <c r="U29">
        <f>IF(MATRIZ_TOTAL[[#This Row],[SINERGIA (SI)]]=4,1,0)</f>
        <v>0</v>
      </c>
    </row>
    <row r="30" spans="1:21" x14ac:dyDescent="0.25">
      <c r="A30" t="s">
        <v>66</v>
      </c>
      <c r="B30" t="s">
        <v>102</v>
      </c>
      <c r="C30" t="s">
        <v>21</v>
      </c>
      <c r="D30" t="s">
        <v>53</v>
      </c>
      <c r="E30">
        <v>-1</v>
      </c>
      <c r="F30">
        <v>4</v>
      </c>
      <c r="G30">
        <v>1</v>
      </c>
      <c r="H30">
        <v>2</v>
      </c>
      <c r="I30">
        <v>2</v>
      </c>
      <c r="J30">
        <v>2</v>
      </c>
      <c r="K30">
        <v>2</v>
      </c>
      <c r="L30">
        <v>4</v>
      </c>
      <c r="M30">
        <v>4</v>
      </c>
      <c r="N30">
        <v>4</v>
      </c>
      <c r="O30">
        <v>2</v>
      </c>
      <c r="P30">
        <v>-36</v>
      </c>
      <c r="Q30" t="s">
        <v>112</v>
      </c>
      <c r="R30" t="s">
        <v>113</v>
      </c>
      <c r="S30" t="s">
        <v>114</v>
      </c>
      <c r="T30">
        <f>IF(MATRIZ_TOTAL[[#This Row],[ACUMULACIÓN (AC)]]=4,1,0)</f>
        <v>1</v>
      </c>
      <c r="U30">
        <f>IF(MATRIZ_TOTAL[[#This Row],[SINERGIA (SI)]]=4,1,0)</f>
        <v>0</v>
      </c>
    </row>
    <row r="31" spans="1:21" x14ac:dyDescent="0.25">
      <c r="A31" t="s">
        <v>68</v>
      </c>
      <c r="B31" t="s">
        <v>102</v>
      </c>
      <c r="C31" t="s">
        <v>21</v>
      </c>
      <c r="D31" t="s">
        <v>53</v>
      </c>
      <c r="E31">
        <v>-1</v>
      </c>
      <c r="F31">
        <v>4</v>
      </c>
      <c r="G31">
        <v>1</v>
      </c>
      <c r="H31">
        <v>2</v>
      </c>
      <c r="I31">
        <v>2</v>
      </c>
      <c r="J31">
        <v>2</v>
      </c>
      <c r="K31">
        <v>2</v>
      </c>
      <c r="L31">
        <v>4</v>
      </c>
      <c r="M31">
        <v>4</v>
      </c>
      <c r="N31">
        <v>4</v>
      </c>
      <c r="O31">
        <v>2</v>
      </c>
      <c r="P31">
        <v>-36</v>
      </c>
      <c r="Q31" t="s">
        <v>112</v>
      </c>
      <c r="R31" t="s">
        <v>113</v>
      </c>
      <c r="S31" t="s">
        <v>114</v>
      </c>
      <c r="T31">
        <f>IF(MATRIZ_TOTAL[[#This Row],[ACUMULACIÓN (AC)]]=4,1,0)</f>
        <v>1</v>
      </c>
      <c r="U31">
        <f>IF(MATRIZ_TOTAL[[#This Row],[SINERGIA (SI)]]=4,1,0)</f>
        <v>0</v>
      </c>
    </row>
    <row r="32" spans="1:21" x14ac:dyDescent="0.25">
      <c r="A32" t="s">
        <v>60</v>
      </c>
      <c r="B32" t="s">
        <v>103</v>
      </c>
      <c r="C32" t="s">
        <v>27</v>
      </c>
      <c r="D32" t="s">
        <v>48</v>
      </c>
      <c r="E32">
        <v>-1</v>
      </c>
      <c r="F32">
        <v>2</v>
      </c>
      <c r="G32">
        <v>2</v>
      </c>
      <c r="H32">
        <v>4</v>
      </c>
      <c r="I32">
        <v>3</v>
      </c>
      <c r="J32">
        <v>2</v>
      </c>
      <c r="K32">
        <v>2</v>
      </c>
      <c r="L32">
        <v>1</v>
      </c>
      <c r="M32">
        <v>4</v>
      </c>
      <c r="N32">
        <v>2</v>
      </c>
      <c r="O32">
        <v>3</v>
      </c>
      <c r="P32">
        <v>-31</v>
      </c>
      <c r="Q32" t="s">
        <v>112</v>
      </c>
      <c r="R32" t="s">
        <v>113</v>
      </c>
      <c r="S32" t="s">
        <v>114</v>
      </c>
      <c r="T32">
        <f>IF(MATRIZ_TOTAL[[#This Row],[ACUMULACIÓN (AC)]]=4,1,0)</f>
        <v>0</v>
      </c>
      <c r="U32">
        <f>IF(MATRIZ_TOTAL[[#This Row],[SINERGIA (SI)]]=4,1,0)</f>
        <v>0</v>
      </c>
    </row>
    <row r="33" spans="1:21" x14ac:dyDescent="0.25">
      <c r="A33" t="s">
        <v>62</v>
      </c>
      <c r="B33" t="s">
        <v>103</v>
      </c>
      <c r="C33" t="s">
        <v>27</v>
      </c>
      <c r="D33" t="s">
        <v>48</v>
      </c>
      <c r="E33">
        <v>1</v>
      </c>
      <c r="F33">
        <v>1</v>
      </c>
      <c r="G33">
        <v>1</v>
      </c>
      <c r="H33">
        <v>3</v>
      </c>
      <c r="I33">
        <v>1</v>
      </c>
      <c r="J33">
        <v>2</v>
      </c>
      <c r="K33">
        <v>1</v>
      </c>
      <c r="L33">
        <v>1</v>
      </c>
      <c r="M33">
        <v>1</v>
      </c>
      <c r="N33">
        <v>1</v>
      </c>
      <c r="O33">
        <v>2</v>
      </c>
      <c r="P33">
        <v>17</v>
      </c>
      <c r="Q33" t="s">
        <v>115</v>
      </c>
      <c r="R33" t="s">
        <v>113</v>
      </c>
      <c r="S33" t="s">
        <v>116</v>
      </c>
      <c r="T33">
        <f>IF(MATRIZ_TOTAL[[#This Row],[ACUMULACIÓN (AC)]]=4,1,0)</f>
        <v>0</v>
      </c>
      <c r="U33">
        <f>IF(MATRIZ_TOTAL[[#This Row],[SINERGIA (SI)]]=4,1,0)</f>
        <v>0</v>
      </c>
    </row>
    <row r="34" spans="1:21" x14ac:dyDescent="0.25">
      <c r="A34" t="s">
        <v>68</v>
      </c>
      <c r="B34" t="s">
        <v>103</v>
      </c>
      <c r="C34" t="s">
        <v>27</v>
      </c>
      <c r="D34" t="s">
        <v>48</v>
      </c>
      <c r="E34">
        <v>-1</v>
      </c>
      <c r="F34">
        <v>2</v>
      </c>
      <c r="G34">
        <v>2</v>
      </c>
      <c r="H34">
        <v>2</v>
      </c>
      <c r="I34">
        <v>3</v>
      </c>
      <c r="J34">
        <v>2</v>
      </c>
      <c r="K34">
        <v>2</v>
      </c>
      <c r="L34">
        <v>1</v>
      </c>
      <c r="M34">
        <v>4</v>
      </c>
      <c r="N34">
        <v>2</v>
      </c>
      <c r="O34">
        <v>3</v>
      </c>
      <c r="P34">
        <v>-29</v>
      </c>
      <c r="Q34" t="s">
        <v>112</v>
      </c>
      <c r="R34" t="s">
        <v>113</v>
      </c>
      <c r="S34" t="s">
        <v>114</v>
      </c>
      <c r="T34">
        <f>IF(MATRIZ_TOTAL[[#This Row],[ACUMULACIÓN (AC)]]=4,1,0)</f>
        <v>0</v>
      </c>
      <c r="U34">
        <f>IF(MATRIZ_TOTAL[[#This Row],[SINERGIA (SI)]]=4,1,0)</f>
        <v>0</v>
      </c>
    </row>
    <row r="35" spans="1:21" x14ac:dyDescent="0.25">
      <c r="A35" t="s">
        <v>70</v>
      </c>
      <c r="B35" t="s">
        <v>103</v>
      </c>
      <c r="C35" t="s">
        <v>27</v>
      </c>
      <c r="D35" t="s">
        <v>48</v>
      </c>
      <c r="E35">
        <v>1</v>
      </c>
      <c r="F35">
        <v>1</v>
      </c>
      <c r="G35">
        <v>1</v>
      </c>
      <c r="H35">
        <v>2</v>
      </c>
      <c r="I35">
        <v>2</v>
      </c>
      <c r="J35">
        <v>1</v>
      </c>
      <c r="K35">
        <v>1</v>
      </c>
      <c r="L35">
        <v>1</v>
      </c>
      <c r="M35">
        <v>4</v>
      </c>
      <c r="N35">
        <v>1</v>
      </c>
      <c r="O35">
        <v>2</v>
      </c>
      <c r="P35">
        <v>19</v>
      </c>
      <c r="Q35" t="s">
        <v>115</v>
      </c>
      <c r="R35" t="s">
        <v>113</v>
      </c>
      <c r="S35" t="s">
        <v>116</v>
      </c>
      <c r="T35">
        <f>IF(MATRIZ_TOTAL[[#This Row],[ACUMULACIÓN (AC)]]=4,1,0)</f>
        <v>0</v>
      </c>
      <c r="U35">
        <f>IF(MATRIZ_TOTAL[[#This Row],[SINERGIA (SI)]]=4,1,0)</f>
        <v>0</v>
      </c>
    </row>
    <row r="36" spans="1:21" x14ac:dyDescent="0.25">
      <c r="A36" t="s">
        <v>60</v>
      </c>
      <c r="B36" t="s">
        <v>104</v>
      </c>
      <c r="C36" t="s">
        <v>52</v>
      </c>
      <c r="D36" t="s">
        <v>48</v>
      </c>
      <c r="E36">
        <v>-1</v>
      </c>
      <c r="F36">
        <v>1</v>
      </c>
      <c r="G36">
        <v>1</v>
      </c>
      <c r="H36">
        <v>2</v>
      </c>
      <c r="I36">
        <v>2</v>
      </c>
      <c r="J36">
        <v>2</v>
      </c>
      <c r="K36">
        <v>2</v>
      </c>
      <c r="L36">
        <v>1</v>
      </c>
      <c r="M36">
        <v>1</v>
      </c>
      <c r="N36">
        <v>2</v>
      </c>
      <c r="O36">
        <v>3</v>
      </c>
      <c r="P36">
        <v>-20</v>
      </c>
      <c r="Q36" t="s">
        <v>115</v>
      </c>
      <c r="R36" t="s">
        <v>113</v>
      </c>
      <c r="S36" t="s">
        <v>114</v>
      </c>
      <c r="T36">
        <f>IF(MATRIZ_TOTAL[[#This Row],[ACUMULACIÓN (AC)]]=4,1,0)</f>
        <v>0</v>
      </c>
      <c r="U36">
        <f>IF(MATRIZ_TOTAL[[#This Row],[SINERGIA (SI)]]=4,1,0)</f>
        <v>0</v>
      </c>
    </row>
    <row r="37" spans="1:21" x14ac:dyDescent="0.25">
      <c r="A37" t="s">
        <v>62</v>
      </c>
      <c r="B37" t="s">
        <v>104</v>
      </c>
      <c r="C37" t="s">
        <v>52</v>
      </c>
      <c r="D37" t="s">
        <v>48</v>
      </c>
      <c r="E37">
        <v>-1</v>
      </c>
      <c r="F37">
        <v>1</v>
      </c>
      <c r="G37">
        <v>1</v>
      </c>
      <c r="H37">
        <v>2</v>
      </c>
      <c r="I37">
        <v>2</v>
      </c>
      <c r="J37">
        <v>2</v>
      </c>
      <c r="K37">
        <v>2</v>
      </c>
      <c r="L37">
        <v>1</v>
      </c>
      <c r="M37">
        <v>1</v>
      </c>
      <c r="N37">
        <v>2</v>
      </c>
      <c r="O37">
        <v>3</v>
      </c>
      <c r="P37">
        <v>-20</v>
      </c>
      <c r="Q37" t="s">
        <v>115</v>
      </c>
      <c r="R37" t="s">
        <v>113</v>
      </c>
      <c r="S37" t="s">
        <v>114</v>
      </c>
      <c r="T37">
        <f>IF(MATRIZ_TOTAL[[#This Row],[ACUMULACIÓN (AC)]]=4,1,0)</f>
        <v>0</v>
      </c>
      <c r="U37">
        <f>IF(MATRIZ_TOTAL[[#This Row],[SINERGIA (SI)]]=4,1,0)</f>
        <v>0</v>
      </c>
    </row>
    <row r="38" spans="1:21" x14ac:dyDescent="0.25">
      <c r="A38" t="s">
        <v>68</v>
      </c>
      <c r="B38" t="s">
        <v>104</v>
      </c>
      <c r="C38" t="s">
        <v>52</v>
      </c>
      <c r="D38" t="s">
        <v>48</v>
      </c>
      <c r="E38">
        <v>-1</v>
      </c>
      <c r="F38">
        <v>2</v>
      </c>
      <c r="G38">
        <v>1</v>
      </c>
      <c r="H38">
        <v>2</v>
      </c>
      <c r="I38">
        <v>3</v>
      </c>
      <c r="J38">
        <v>2</v>
      </c>
      <c r="K38">
        <v>2</v>
      </c>
      <c r="L38">
        <v>1</v>
      </c>
      <c r="M38">
        <v>1</v>
      </c>
      <c r="N38">
        <v>2</v>
      </c>
      <c r="O38">
        <v>3</v>
      </c>
      <c r="P38">
        <v>-24</v>
      </c>
      <c r="Q38" t="s">
        <v>115</v>
      </c>
      <c r="R38" t="s">
        <v>113</v>
      </c>
      <c r="S38" t="s">
        <v>114</v>
      </c>
      <c r="T38">
        <f>IF(MATRIZ_TOTAL[[#This Row],[ACUMULACIÓN (AC)]]=4,1,0)</f>
        <v>0</v>
      </c>
      <c r="U38">
        <f>IF(MATRIZ_TOTAL[[#This Row],[SINERGIA (SI)]]=4,1,0)</f>
        <v>0</v>
      </c>
    </row>
    <row r="39" spans="1:21" x14ac:dyDescent="0.25">
      <c r="A39" t="s">
        <v>72</v>
      </c>
      <c r="B39" t="s">
        <v>104</v>
      </c>
      <c r="C39" t="s">
        <v>52</v>
      </c>
      <c r="D39" t="s">
        <v>48</v>
      </c>
      <c r="E39">
        <v>-1</v>
      </c>
      <c r="F39">
        <v>1</v>
      </c>
      <c r="G39">
        <v>1</v>
      </c>
      <c r="H39">
        <v>2</v>
      </c>
      <c r="I39">
        <v>2</v>
      </c>
      <c r="J39">
        <v>2</v>
      </c>
      <c r="K39">
        <v>2</v>
      </c>
      <c r="L39">
        <v>1</v>
      </c>
      <c r="M39">
        <v>1</v>
      </c>
      <c r="N39">
        <v>2</v>
      </c>
      <c r="O39">
        <v>3</v>
      </c>
      <c r="P39">
        <v>-20</v>
      </c>
      <c r="Q39" t="s">
        <v>115</v>
      </c>
      <c r="R39" t="s">
        <v>113</v>
      </c>
      <c r="S39" t="s">
        <v>114</v>
      </c>
      <c r="T39">
        <f>IF(MATRIZ_TOTAL[[#This Row],[ACUMULACIÓN (AC)]]=4,1,0)</f>
        <v>0</v>
      </c>
      <c r="U39">
        <f>IF(MATRIZ_TOTAL[[#This Row],[SINERGIA (SI)]]=4,1,0)</f>
        <v>0</v>
      </c>
    </row>
    <row r="40" spans="1:21" x14ac:dyDescent="0.25">
      <c r="A40" t="s">
        <v>68</v>
      </c>
      <c r="B40" t="s">
        <v>105</v>
      </c>
      <c r="C40" t="s">
        <v>33</v>
      </c>
      <c r="D40" t="s">
        <v>48</v>
      </c>
      <c r="E40">
        <v>1</v>
      </c>
      <c r="F40">
        <v>2</v>
      </c>
      <c r="G40">
        <v>2</v>
      </c>
      <c r="H40">
        <v>3</v>
      </c>
      <c r="I40">
        <v>3</v>
      </c>
      <c r="J40">
        <v>2</v>
      </c>
      <c r="K40">
        <v>1</v>
      </c>
      <c r="L40">
        <v>1</v>
      </c>
      <c r="M40">
        <v>4</v>
      </c>
      <c r="N40">
        <v>2</v>
      </c>
      <c r="O40">
        <v>2</v>
      </c>
      <c r="P40">
        <v>28</v>
      </c>
      <c r="Q40" t="s">
        <v>112</v>
      </c>
      <c r="R40" t="s">
        <v>113</v>
      </c>
      <c r="S40" t="s">
        <v>116</v>
      </c>
      <c r="T40">
        <f>IF(MATRIZ_TOTAL[[#This Row],[ACUMULACIÓN (AC)]]=4,1,0)</f>
        <v>0</v>
      </c>
      <c r="U40">
        <f>IF(MATRIZ_TOTAL[[#This Row],[SINERGIA (SI)]]=4,1,0)</f>
        <v>0</v>
      </c>
    </row>
    <row r="41" spans="1:21" x14ac:dyDescent="0.25">
      <c r="A41" t="s">
        <v>62</v>
      </c>
      <c r="B41" t="s">
        <v>106</v>
      </c>
      <c r="C41" t="s">
        <v>37</v>
      </c>
      <c r="D41" t="s">
        <v>48</v>
      </c>
      <c r="E41">
        <v>-1</v>
      </c>
      <c r="F41">
        <v>2</v>
      </c>
      <c r="G41">
        <v>4</v>
      </c>
      <c r="H41">
        <v>4</v>
      </c>
      <c r="I41">
        <v>2</v>
      </c>
      <c r="J41">
        <v>1</v>
      </c>
      <c r="K41">
        <v>1</v>
      </c>
      <c r="L41">
        <v>4</v>
      </c>
      <c r="M41">
        <v>1</v>
      </c>
      <c r="N41">
        <v>1</v>
      </c>
      <c r="O41">
        <v>2</v>
      </c>
      <c r="P41">
        <v>-30</v>
      </c>
      <c r="Q41" t="s">
        <v>112</v>
      </c>
      <c r="R41" t="s">
        <v>113</v>
      </c>
      <c r="S41" t="s">
        <v>114</v>
      </c>
      <c r="T41">
        <f>IF(MATRIZ_TOTAL[[#This Row],[ACUMULACIÓN (AC)]]=4,1,0)</f>
        <v>1</v>
      </c>
      <c r="U41">
        <f>IF(MATRIZ_TOTAL[[#This Row],[SINERGIA (SI)]]=4,1,0)</f>
        <v>0</v>
      </c>
    </row>
    <row r="42" spans="1:21" x14ac:dyDescent="0.25">
      <c r="A42" t="s">
        <v>62</v>
      </c>
      <c r="B42" t="s">
        <v>107</v>
      </c>
      <c r="C42" t="s">
        <v>37</v>
      </c>
      <c r="D42" t="s">
        <v>48</v>
      </c>
      <c r="E42">
        <v>-1</v>
      </c>
      <c r="F42">
        <v>4</v>
      </c>
      <c r="G42">
        <v>4</v>
      </c>
      <c r="H42">
        <v>2</v>
      </c>
      <c r="I42">
        <v>2</v>
      </c>
      <c r="J42">
        <v>1</v>
      </c>
      <c r="K42">
        <v>2</v>
      </c>
      <c r="L42">
        <v>1</v>
      </c>
      <c r="M42">
        <v>1</v>
      </c>
      <c r="N42">
        <v>2</v>
      </c>
      <c r="O42">
        <v>2</v>
      </c>
      <c r="P42">
        <v>-33</v>
      </c>
      <c r="Q42" t="s">
        <v>112</v>
      </c>
      <c r="R42" t="s">
        <v>113</v>
      </c>
      <c r="S42" t="s">
        <v>114</v>
      </c>
      <c r="T42">
        <f>IF(MATRIZ_TOTAL[[#This Row],[ACUMULACIÓN (AC)]]=4,1,0)</f>
        <v>0</v>
      </c>
      <c r="U42">
        <f>IF(MATRIZ_TOTAL[[#This Row],[SINERGIA (SI)]]=4,1,0)</f>
        <v>0</v>
      </c>
    </row>
    <row r="43" spans="1:21" x14ac:dyDescent="0.25">
      <c r="A43" t="s">
        <v>63</v>
      </c>
      <c r="B43" t="s">
        <v>95</v>
      </c>
      <c r="C43" t="s">
        <v>42</v>
      </c>
      <c r="D43" t="s">
        <v>56</v>
      </c>
      <c r="E43">
        <v>-1</v>
      </c>
      <c r="F43">
        <v>1</v>
      </c>
      <c r="G43">
        <v>4</v>
      </c>
      <c r="H43">
        <v>4</v>
      </c>
      <c r="I43">
        <v>1</v>
      </c>
      <c r="J43">
        <v>1</v>
      </c>
      <c r="K43">
        <v>2</v>
      </c>
      <c r="L43">
        <v>1</v>
      </c>
      <c r="M43">
        <v>1</v>
      </c>
      <c r="N43">
        <v>1</v>
      </c>
      <c r="O43">
        <v>1</v>
      </c>
      <c r="P43">
        <v>-23</v>
      </c>
      <c r="Q43" t="s">
        <v>115</v>
      </c>
      <c r="R43" t="s">
        <v>117</v>
      </c>
      <c r="S43" t="s">
        <v>114</v>
      </c>
      <c r="T43">
        <f>IF(MATRIZ_TOTAL[[#This Row],[ACUMULACIÓN (AC)]]=4,1,0)</f>
        <v>0</v>
      </c>
      <c r="U43">
        <f>IF(MATRIZ_TOTAL[[#This Row],[SINERGIA (SI)]]=4,1,0)</f>
        <v>0</v>
      </c>
    </row>
    <row r="44" spans="1:21" x14ac:dyDescent="0.25">
      <c r="A44" t="s">
        <v>65</v>
      </c>
      <c r="B44" t="s">
        <v>95</v>
      </c>
      <c r="C44" t="s">
        <v>42</v>
      </c>
      <c r="D44" t="s">
        <v>56</v>
      </c>
      <c r="E44">
        <v>-1</v>
      </c>
      <c r="F44">
        <v>2</v>
      </c>
      <c r="G44">
        <v>1</v>
      </c>
      <c r="H44">
        <v>4</v>
      </c>
      <c r="I44">
        <v>1</v>
      </c>
      <c r="J44">
        <v>1</v>
      </c>
      <c r="K44">
        <v>2</v>
      </c>
      <c r="L44">
        <v>1</v>
      </c>
      <c r="M44">
        <v>1</v>
      </c>
      <c r="N44">
        <v>1</v>
      </c>
      <c r="O44">
        <v>1</v>
      </c>
      <c r="P44">
        <v>-20</v>
      </c>
      <c r="Q44" t="s">
        <v>115</v>
      </c>
      <c r="R44" t="s">
        <v>117</v>
      </c>
      <c r="S44" t="s">
        <v>114</v>
      </c>
      <c r="T44">
        <f>IF(MATRIZ_TOTAL[[#This Row],[ACUMULACIÓN (AC)]]=4,1,0)</f>
        <v>0</v>
      </c>
      <c r="U44">
        <f>IF(MATRIZ_TOTAL[[#This Row],[SINERGIA (SI)]]=4,1,0)</f>
        <v>0</v>
      </c>
    </row>
    <row r="45" spans="1:21" x14ac:dyDescent="0.25">
      <c r="A45" t="s">
        <v>74</v>
      </c>
      <c r="B45" t="s">
        <v>95</v>
      </c>
      <c r="C45" t="s">
        <v>42</v>
      </c>
      <c r="D45" t="s">
        <v>56</v>
      </c>
      <c r="E45">
        <v>-1</v>
      </c>
      <c r="F45">
        <v>1</v>
      </c>
      <c r="G45">
        <v>1</v>
      </c>
      <c r="H45">
        <v>4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-16</v>
      </c>
      <c r="Q45" t="s">
        <v>115</v>
      </c>
      <c r="R45" t="s">
        <v>117</v>
      </c>
      <c r="S45" t="s">
        <v>114</v>
      </c>
      <c r="T45">
        <f>IF(MATRIZ_TOTAL[[#This Row],[ACUMULACIÓN (AC)]]=4,1,0)</f>
        <v>0</v>
      </c>
      <c r="U45">
        <f>IF(MATRIZ_TOTAL[[#This Row],[SINERGIA (SI)]]=4,1,0)</f>
        <v>0</v>
      </c>
    </row>
    <row r="46" spans="1:21" x14ac:dyDescent="0.25">
      <c r="A46" t="s">
        <v>63</v>
      </c>
      <c r="B46" t="s">
        <v>96</v>
      </c>
      <c r="C46" t="s">
        <v>42</v>
      </c>
      <c r="D46" t="s">
        <v>56</v>
      </c>
      <c r="E46">
        <v>-1</v>
      </c>
      <c r="F46">
        <v>2</v>
      </c>
      <c r="G46">
        <v>2</v>
      </c>
      <c r="H46">
        <v>4</v>
      </c>
      <c r="I46">
        <v>1</v>
      </c>
      <c r="J46">
        <v>1</v>
      </c>
      <c r="K46">
        <v>2</v>
      </c>
      <c r="L46">
        <v>1</v>
      </c>
      <c r="M46">
        <v>1</v>
      </c>
      <c r="N46">
        <v>1</v>
      </c>
      <c r="O46">
        <v>1</v>
      </c>
      <c r="P46">
        <v>-22</v>
      </c>
      <c r="Q46" t="s">
        <v>115</v>
      </c>
      <c r="R46" t="s">
        <v>117</v>
      </c>
      <c r="S46" t="s">
        <v>114</v>
      </c>
      <c r="T46">
        <f>IF(MATRIZ_TOTAL[[#This Row],[ACUMULACIÓN (AC)]]=4,1,0)</f>
        <v>0</v>
      </c>
      <c r="U46">
        <f>IF(MATRIZ_TOTAL[[#This Row],[SINERGIA (SI)]]=4,1,0)</f>
        <v>0</v>
      </c>
    </row>
    <row r="47" spans="1:21" x14ac:dyDescent="0.25">
      <c r="A47" t="s">
        <v>65</v>
      </c>
      <c r="B47" t="s">
        <v>96</v>
      </c>
      <c r="C47" t="s">
        <v>42</v>
      </c>
      <c r="D47" t="s">
        <v>56</v>
      </c>
      <c r="E47">
        <v>-1</v>
      </c>
      <c r="F47">
        <v>2</v>
      </c>
      <c r="G47">
        <v>2</v>
      </c>
      <c r="H47">
        <v>4</v>
      </c>
      <c r="I47">
        <v>1</v>
      </c>
      <c r="J47">
        <v>1</v>
      </c>
      <c r="K47">
        <v>2</v>
      </c>
      <c r="L47">
        <v>1</v>
      </c>
      <c r="M47">
        <v>1</v>
      </c>
      <c r="N47">
        <v>1</v>
      </c>
      <c r="O47">
        <v>1</v>
      </c>
      <c r="P47">
        <v>-22</v>
      </c>
      <c r="Q47" t="s">
        <v>115</v>
      </c>
      <c r="R47" t="s">
        <v>117</v>
      </c>
      <c r="S47" t="s">
        <v>114</v>
      </c>
      <c r="T47">
        <f>IF(MATRIZ_TOTAL[[#This Row],[ACUMULACIÓN (AC)]]=4,1,0)</f>
        <v>0</v>
      </c>
      <c r="U47">
        <f>IF(MATRIZ_TOTAL[[#This Row],[SINERGIA (SI)]]=4,1,0)</f>
        <v>0</v>
      </c>
    </row>
    <row r="48" spans="1:21" x14ac:dyDescent="0.25">
      <c r="A48" t="s">
        <v>67</v>
      </c>
      <c r="B48" t="s">
        <v>96</v>
      </c>
      <c r="C48" t="s">
        <v>42</v>
      </c>
      <c r="D48" t="s">
        <v>56</v>
      </c>
      <c r="E48">
        <v>-1</v>
      </c>
      <c r="F48">
        <v>2</v>
      </c>
      <c r="G48">
        <v>2</v>
      </c>
      <c r="H48">
        <v>4</v>
      </c>
      <c r="I48">
        <v>1</v>
      </c>
      <c r="J48">
        <v>1</v>
      </c>
      <c r="K48">
        <v>2</v>
      </c>
      <c r="L48">
        <v>1</v>
      </c>
      <c r="M48">
        <v>1</v>
      </c>
      <c r="N48">
        <v>1</v>
      </c>
      <c r="O48">
        <v>1</v>
      </c>
      <c r="P48">
        <v>-22</v>
      </c>
      <c r="Q48" t="s">
        <v>115</v>
      </c>
      <c r="R48" t="s">
        <v>117</v>
      </c>
      <c r="S48" t="s">
        <v>114</v>
      </c>
      <c r="T48">
        <f>IF(MATRIZ_TOTAL[[#This Row],[ACUMULACIÓN (AC)]]=4,1,0)</f>
        <v>0</v>
      </c>
      <c r="U48">
        <f>IF(MATRIZ_TOTAL[[#This Row],[SINERGIA (SI)]]=4,1,0)</f>
        <v>0</v>
      </c>
    </row>
    <row r="49" spans="1:21" x14ac:dyDescent="0.25">
      <c r="A49" t="s">
        <v>69</v>
      </c>
      <c r="B49" t="s">
        <v>96</v>
      </c>
      <c r="C49" t="s">
        <v>42</v>
      </c>
      <c r="D49" t="s">
        <v>56</v>
      </c>
      <c r="E49">
        <v>-1</v>
      </c>
      <c r="F49">
        <v>2</v>
      </c>
      <c r="G49">
        <v>2</v>
      </c>
      <c r="H49">
        <v>4</v>
      </c>
      <c r="I49">
        <v>1</v>
      </c>
      <c r="J49">
        <v>1</v>
      </c>
      <c r="K49">
        <v>2</v>
      </c>
      <c r="L49">
        <v>1</v>
      </c>
      <c r="M49">
        <v>1</v>
      </c>
      <c r="N49">
        <v>1</v>
      </c>
      <c r="O49">
        <v>1</v>
      </c>
      <c r="P49">
        <v>-22</v>
      </c>
      <c r="Q49" t="s">
        <v>115</v>
      </c>
      <c r="R49" t="s">
        <v>117</v>
      </c>
      <c r="S49" t="s">
        <v>114</v>
      </c>
      <c r="T49">
        <f>IF(MATRIZ_TOTAL[[#This Row],[ACUMULACIÓN (AC)]]=4,1,0)</f>
        <v>0</v>
      </c>
      <c r="U49">
        <f>IF(MATRIZ_TOTAL[[#This Row],[SINERGIA (SI)]]=4,1,0)</f>
        <v>0</v>
      </c>
    </row>
    <row r="50" spans="1:21" x14ac:dyDescent="0.25">
      <c r="A50" t="s">
        <v>71</v>
      </c>
      <c r="B50" t="s">
        <v>96</v>
      </c>
      <c r="C50" t="s">
        <v>42</v>
      </c>
      <c r="D50" t="s">
        <v>56</v>
      </c>
      <c r="E50">
        <v>-1</v>
      </c>
      <c r="F50">
        <v>2</v>
      </c>
      <c r="G50">
        <v>2</v>
      </c>
      <c r="H50">
        <v>4</v>
      </c>
      <c r="I50">
        <v>1</v>
      </c>
      <c r="J50">
        <v>1</v>
      </c>
      <c r="K50">
        <v>2</v>
      </c>
      <c r="L50">
        <v>1</v>
      </c>
      <c r="M50">
        <v>1</v>
      </c>
      <c r="N50">
        <v>1</v>
      </c>
      <c r="O50">
        <v>1</v>
      </c>
      <c r="P50">
        <v>-22</v>
      </c>
      <c r="Q50" t="s">
        <v>115</v>
      </c>
      <c r="R50" t="s">
        <v>117</v>
      </c>
      <c r="S50" t="s">
        <v>114</v>
      </c>
      <c r="T50">
        <f>IF(MATRIZ_TOTAL[[#This Row],[ACUMULACIÓN (AC)]]=4,1,0)</f>
        <v>0</v>
      </c>
      <c r="U50">
        <f>IF(MATRIZ_TOTAL[[#This Row],[SINERGIA (SI)]]=4,1,0)</f>
        <v>0</v>
      </c>
    </row>
    <row r="51" spans="1:21" x14ac:dyDescent="0.25">
      <c r="A51" t="s">
        <v>75</v>
      </c>
      <c r="B51" t="s">
        <v>96</v>
      </c>
      <c r="C51" t="s">
        <v>42</v>
      </c>
      <c r="D51" t="s">
        <v>56</v>
      </c>
      <c r="E51">
        <v>-1</v>
      </c>
      <c r="F51">
        <v>1</v>
      </c>
      <c r="G51">
        <v>2</v>
      </c>
      <c r="H51">
        <v>3</v>
      </c>
      <c r="I51">
        <v>3</v>
      </c>
      <c r="J51">
        <v>1</v>
      </c>
      <c r="K51">
        <v>1</v>
      </c>
      <c r="L51">
        <v>4</v>
      </c>
      <c r="M51">
        <v>1</v>
      </c>
      <c r="N51">
        <v>1</v>
      </c>
      <c r="O51">
        <v>1</v>
      </c>
      <c r="P51">
        <v>-22</v>
      </c>
      <c r="Q51" t="s">
        <v>115</v>
      </c>
      <c r="R51" t="s">
        <v>117</v>
      </c>
      <c r="S51" t="s">
        <v>114</v>
      </c>
      <c r="T51">
        <f>IF(MATRIZ_TOTAL[[#This Row],[ACUMULACIÓN (AC)]]=4,1,0)</f>
        <v>1</v>
      </c>
      <c r="U51">
        <f>IF(MATRIZ_TOTAL[[#This Row],[SINERGIA (SI)]]=4,1,0)</f>
        <v>0</v>
      </c>
    </row>
    <row r="52" spans="1:21" x14ac:dyDescent="0.25">
      <c r="A52" t="s">
        <v>77</v>
      </c>
      <c r="B52" t="s">
        <v>96</v>
      </c>
      <c r="C52" t="s">
        <v>42</v>
      </c>
      <c r="D52" t="s">
        <v>56</v>
      </c>
      <c r="E52">
        <v>-1</v>
      </c>
      <c r="F52">
        <v>2</v>
      </c>
      <c r="G52">
        <v>2</v>
      </c>
      <c r="H52">
        <v>4</v>
      </c>
      <c r="I52">
        <v>1</v>
      </c>
      <c r="J52">
        <v>1</v>
      </c>
      <c r="K52">
        <v>2</v>
      </c>
      <c r="L52">
        <v>1</v>
      </c>
      <c r="M52">
        <v>1</v>
      </c>
      <c r="N52">
        <v>1</v>
      </c>
      <c r="O52">
        <v>1</v>
      </c>
      <c r="P52">
        <v>-22</v>
      </c>
      <c r="Q52" t="s">
        <v>115</v>
      </c>
      <c r="R52" t="s">
        <v>117</v>
      </c>
      <c r="S52" t="s">
        <v>114</v>
      </c>
      <c r="T52">
        <f>IF(MATRIZ_TOTAL[[#This Row],[ACUMULACIÓN (AC)]]=4,1,0)</f>
        <v>0</v>
      </c>
      <c r="U52">
        <f>IF(MATRIZ_TOTAL[[#This Row],[SINERGIA (SI)]]=4,1,0)</f>
        <v>0</v>
      </c>
    </row>
    <row r="53" spans="1:21" x14ac:dyDescent="0.25">
      <c r="A53" t="s">
        <v>65</v>
      </c>
      <c r="B53" t="s">
        <v>97</v>
      </c>
      <c r="C53" t="s">
        <v>8</v>
      </c>
      <c r="D53" t="s">
        <v>56</v>
      </c>
      <c r="E53">
        <v>-1</v>
      </c>
      <c r="F53">
        <v>2</v>
      </c>
      <c r="G53">
        <v>1</v>
      </c>
      <c r="H53">
        <v>2</v>
      </c>
      <c r="I53">
        <v>1</v>
      </c>
      <c r="J53">
        <v>1</v>
      </c>
      <c r="K53">
        <v>2</v>
      </c>
      <c r="L53">
        <v>1</v>
      </c>
      <c r="M53">
        <v>1</v>
      </c>
      <c r="N53">
        <v>2</v>
      </c>
      <c r="O53">
        <v>1</v>
      </c>
      <c r="P53">
        <v>-19</v>
      </c>
      <c r="Q53" t="s">
        <v>115</v>
      </c>
      <c r="R53" t="s">
        <v>117</v>
      </c>
      <c r="S53" t="s">
        <v>114</v>
      </c>
      <c r="T53">
        <f>IF(MATRIZ_TOTAL[[#This Row],[ACUMULACIÓN (AC)]]=4,1,0)</f>
        <v>0</v>
      </c>
      <c r="U53">
        <f>IF(MATRIZ_TOTAL[[#This Row],[SINERGIA (SI)]]=4,1,0)</f>
        <v>0</v>
      </c>
    </row>
    <row r="54" spans="1:21" x14ac:dyDescent="0.25">
      <c r="A54" t="s">
        <v>67</v>
      </c>
      <c r="B54" t="s">
        <v>98</v>
      </c>
      <c r="C54" t="s">
        <v>0</v>
      </c>
      <c r="D54" t="s">
        <v>56</v>
      </c>
      <c r="E54">
        <v>-1</v>
      </c>
      <c r="F54">
        <v>4</v>
      </c>
      <c r="G54">
        <v>1</v>
      </c>
      <c r="H54">
        <v>3</v>
      </c>
      <c r="I54">
        <v>2</v>
      </c>
      <c r="J54">
        <v>2</v>
      </c>
      <c r="K54">
        <v>1</v>
      </c>
      <c r="L54">
        <v>1</v>
      </c>
      <c r="M54">
        <v>1</v>
      </c>
      <c r="N54">
        <v>1</v>
      </c>
      <c r="O54">
        <v>2</v>
      </c>
      <c r="P54">
        <v>-27</v>
      </c>
      <c r="Q54" t="s">
        <v>112</v>
      </c>
      <c r="R54" t="s">
        <v>117</v>
      </c>
      <c r="S54" t="s">
        <v>114</v>
      </c>
      <c r="T54">
        <f>IF(MATRIZ_TOTAL[[#This Row],[ACUMULACIÓN (AC)]]=4,1,0)</f>
        <v>0</v>
      </c>
      <c r="U54">
        <f>IF(MATRIZ_TOTAL[[#This Row],[SINERGIA (SI)]]=4,1,0)</f>
        <v>0</v>
      </c>
    </row>
    <row r="55" spans="1:21" x14ac:dyDescent="0.25">
      <c r="A55" t="s">
        <v>63</v>
      </c>
      <c r="B55" t="s">
        <v>101</v>
      </c>
      <c r="C55" t="s">
        <v>25</v>
      </c>
      <c r="D55" t="s">
        <v>53</v>
      </c>
      <c r="E55">
        <v>-1</v>
      </c>
      <c r="F55">
        <v>2</v>
      </c>
      <c r="G55">
        <v>1</v>
      </c>
      <c r="H55">
        <v>2</v>
      </c>
      <c r="I55">
        <v>2</v>
      </c>
      <c r="J55">
        <v>1</v>
      </c>
      <c r="K55">
        <v>2</v>
      </c>
      <c r="L55">
        <v>4</v>
      </c>
      <c r="M55">
        <v>4</v>
      </c>
      <c r="N55">
        <v>1</v>
      </c>
      <c r="O55">
        <v>1</v>
      </c>
      <c r="P55">
        <v>-25</v>
      </c>
      <c r="Q55" t="s">
        <v>112</v>
      </c>
      <c r="R55" t="s">
        <v>117</v>
      </c>
      <c r="S55" t="s">
        <v>114</v>
      </c>
      <c r="T55">
        <f>IF(MATRIZ_TOTAL[[#This Row],[ACUMULACIÓN (AC)]]=4,1,0)</f>
        <v>1</v>
      </c>
      <c r="U55">
        <f>IF(MATRIZ_TOTAL[[#This Row],[SINERGIA (SI)]]=4,1,0)</f>
        <v>0</v>
      </c>
    </row>
    <row r="56" spans="1:21" x14ac:dyDescent="0.25">
      <c r="A56" t="s">
        <v>65</v>
      </c>
      <c r="B56" t="s">
        <v>101</v>
      </c>
      <c r="C56" t="s">
        <v>25</v>
      </c>
      <c r="D56" t="s">
        <v>53</v>
      </c>
      <c r="E56">
        <v>-1</v>
      </c>
      <c r="F56">
        <v>1</v>
      </c>
      <c r="G56">
        <v>1</v>
      </c>
      <c r="H56">
        <v>2</v>
      </c>
      <c r="I56">
        <v>2</v>
      </c>
      <c r="J56">
        <v>1</v>
      </c>
      <c r="K56">
        <v>2</v>
      </c>
      <c r="L56">
        <v>1</v>
      </c>
      <c r="M56">
        <v>4</v>
      </c>
      <c r="N56">
        <v>2</v>
      </c>
      <c r="O56">
        <v>1</v>
      </c>
      <c r="P56">
        <v>-20</v>
      </c>
      <c r="Q56" t="s">
        <v>115</v>
      </c>
      <c r="R56" t="s">
        <v>117</v>
      </c>
      <c r="S56" t="s">
        <v>114</v>
      </c>
      <c r="T56">
        <f>IF(MATRIZ_TOTAL[[#This Row],[ACUMULACIÓN (AC)]]=4,1,0)</f>
        <v>0</v>
      </c>
      <c r="U56">
        <f>IF(MATRIZ_TOTAL[[#This Row],[SINERGIA (SI)]]=4,1,0)</f>
        <v>0</v>
      </c>
    </row>
    <row r="57" spans="1:21" x14ac:dyDescent="0.25">
      <c r="A57" t="s">
        <v>74</v>
      </c>
      <c r="B57" t="s">
        <v>101</v>
      </c>
      <c r="C57" t="s">
        <v>25</v>
      </c>
      <c r="D57" t="s">
        <v>53</v>
      </c>
      <c r="E57">
        <v>-1</v>
      </c>
      <c r="F57">
        <v>2</v>
      </c>
      <c r="G57">
        <v>2</v>
      </c>
      <c r="H57">
        <v>2</v>
      </c>
      <c r="I57">
        <v>1</v>
      </c>
      <c r="J57">
        <v>1</v>
      </c>
      <c r="K57">
        <v>2</v>
      </c>
      <c r="L57">
        <v>4</v>
      </c>
      <c r="M57">
        <v>4</v>
      </c>
      <c r="N57">
        <v>1</v>
      </c>
      <c r="O57">
        <v>1</v>
      </c>
      <c r="P57">
        <v>-26</v>
      </c>
      <c r="Q57" t="s">
        <v>112</v>
      </c>
      <c r="R57" t="s">
        <v>117</v>
      </c>
      <c r="S57" t="s">
        <v>114</v>
      </c>
      <c r="T57">
        <f>IF(MATRIZ_TOTAL[[#This Row],[ACUMULACIÓN (AC)]]=4,1,0)</f>
        <v>1</v>
      </c>
      <c r="U57">
        <f>IF(MATRIZ_TOTAL[[#This Row],[SINERGIA (SI)]]=4,1,0)</f>
        <v>0</v>
      </c>
    </row>
    <row r="58" spans="1:21" x14ac:dyDescent="0.25">
      <c r="A58" t="s">
        <v>71</v>
      </c>
      <c r="B58" t="s">
        <v>101</v>
      </c>
      <c r="C58" t="s">
        <v>25</v>
      </c>
      <c r="D58" t="s">
        <v>53</v>
      </c>
      <c r="E58">
        <v>-1</v>
      </c>
      <c r="F58">
        <v>1</v>
      </c>
      <c r="G58">
        <v>1</v>
      </c>
      <c r="H58">
        <v>3</v>
      </c>
      <c r="I58">
        <v>1</v>
      </c>
      <c r="J58">
        <v>2</v>
      </c>
      <c r="K58">
        <v>2</v>
      </c>
      <c r="L58">
        <v>1</v>
      </c>
      <c r="M58">
        <v>4</v>
      </c>
      <c r="N58">
        <v>1</v>
      </c>
      <c r="O58">
        <v>2</v>
      </c>
      <c r="P58">
        <v>-21</v>
      </c>
      <c r="Q58" t="s">
        <v>115</v>
      </c>
      <c r="R58" t="s">
        <v>117</v>
      </c>
      <c r="S58" t="s">
        <v>114</v>
      </c>
      <c r="T58">
        <f>IF(MATRIZ_TOTAL[[#This Row],[ACUMULACIÓN (AC)]]=4,1,0)</f>
        <v>0</v>
      </c>
      <c r="U58">
        <f>IF(MATRIZ_TOTAL[[#This Row],[SINERGIA (SI)]]=4,1,0)</f>
        <v>0</v>
      </c>
    </row>
    <row r="59" spans="1:21" x14ac:dyDescent="0.25">
      <c r="A59" t="s">
        <v>67</v>
      </c>
      <c r="B59" t="s">
        <v>101</v>
      </c>
      <c r="C59" t="s">
        <v>25</v>
      </c>
      <c r="D59" t="s">
        <v>53</v>
      </c>
      <c r="E59">
        <v>-1</v>
      </c>
      <c r="F59">
        <v>1</v>
      </c>
      <c r="G59">
        <v>1</v>
      </c>
      <c r="H59">
        <v>4</v>
      </c>
      <c r="I59">
        <v>2</v>
      </c>
      <c r="J59">
        <v>1</v>
      </c>
      <c r="K59">
        <v>2</v>
      </c>
      <c r="L59">
        <v>4</v>
      </c>
      <c r="M59">
        <v>4</v>
      </c>
      <c r="N59">
        <v>1</v>
      </c>
      <c r="O59">
        <v>1</v>
      </c>
      <c r="P59">
        <v>-24</v>
      </c>
      <c r="Q59" t="s">
        <v>115</v>
      </c>
      <c r="R59" t="s">
        <v>117</v>
      </c>
      <c r="S59" t="s">
        <v>114</v>
      </c>
      <c r="T59">
        <f>IF(MATRIZ_TOTAL[[#This Row],[ACUMULACIÓN (AC)]]=4,1,0)</f>
        <v>1</v>
      </c>
      <c r="U59">
        <f>IF(MATRIZ_TOTAL[[#This Row],[SINERGIA (SI)]]=4,1,0)</f>
        <v>0</v>
      </c>
    </row>
    <row r="60" spans="1:21" x14ac:dyDescent="0.25">
      <c r="A60" t="s">
        <v>69</v>
      </c>
      <c r="B60" t="s">
        <v>101</v>
      </c>
      <c r="C60" t="s">
        <v>25</v>
      </c>
      <c r="D60" t="s">
        <v>53</v>
      </c>
      <c r="E60">
        <v>-1</v>
      </c>
      <c r="F60">
        <v>1</v>
      </c>
      <c r="G60">
        <v>1</v>
      </c>
      <c r="H60">
        <v>4</v>
      </c>
      <c r="I60">
        <v>2</v>
      </c>
      <c r="J60">
        <v>1</v>
      </c>
      <c r="K60">
        <v>2</v>
      </c>
      <c r="L60">
        <v>4</v>
      </c>
      <c r="M60">
        <v>4</v>
      </c>
      <c r="N60">
        <v>1</v>
      </c>
      <c r="O60">
        <v>1</v>
      </c>
      <c r="P60">
        <v>-24</v>
      </c>
      <c r="Q60" t="s">
        <v>115</v>
      </c>
      <c r="R60" t="s">
        <v>117</v>
      </c>
      <c r="S60" t="s">
        <v>114</v>
      </c>
      <c r="T60">
        <f>IF(MATRIZ_TOTAL[[#This Row],[ACUMULACIÓN (AC)]]=4,1,0)</f>
        <v>1</v>
      </c>
      <c r="U60">
        <f>IF(MATRIZ_TOTAL[[#This Row],[SINERGIA (SI)]]=4,1,0)</f>
        <v>0</v>
      </c>
    </row>
    <row r="61" spans="1:21" x14ac:dyDescent="0.25">
      <c r="A61" t="s">
        <v>73</v>
      </c>
      <c r="B61" t="s">
        <v>101</v>
      </c>
      <c r="C61" t="s">
        <v>25</v>
      </c>
      <c r="D61" t="s">
        <v>53</v>
      </c>
      <c r="E61">
        <v>-1</v>
      </c>
      <c r="F61">
        <v>1</v>
      </c>
      <c r="G61">
        <v>1</v>
      </c>
      <c r="H61">
        <v>4</v>
      </c>
      <c r="I61">
        <v>2</v>
      </c>
      <c r="J61">
        <v>1</v>
      </c>
      <c r="K61">
        <v>2</v>
      </c>
      <c r="L61">
        <v>4</v>
      </c>
      <c r="M61">
        <v>4</v>
      </c>
      <c r="N61">
        <v>1</v>
      </c>
      <c r="O61">
        <v>1</v>
      </c>
      <c r="P61">
        <v>-24</v>
      </c>
      <c r="Q61" t="s">
        <v>115</v>
      </c>
      <c r="R61" t="s">
        <v>117</v>
      </c>
      <c r="S61" t="s">
        <v>114</v>
      </c>
      <c r="T61">
        <f>IF(MATRIZ_TOTAL[[#This Row],[ACUMULACIÓN (AC)]]=4,1,0)</f>
        <v>1</v>
      </c>
      <c r="U61">
        <f>IF(MATRIZ_TOTAL[[#This Row],[SINERGIA (SI)]]=4,1,0)</f>
        <v>0</v>
      </c>
    </row>
    <row r="62" spans="1:21" x14ac:dyDescent="0.25">
      <c r="A62" t="s">
        <v>77</v>
      </c>
      <c r="B62" t="s">
        <v>101</v>
      </c>
      <c r="C62" t="s">
        <v>25</v>
      </c>
      <c r="D62" t="s">
        <v>53</v>
      </c>
      <c r="E62">
        <v>1</v>
      </c>
      <c r="F62">
        <v>4</v>
      </c>
      <c r="G62">
        <v>4</v>
      </c>
      <c r="H62">
        <v>2</v>
      </c>
      <c r="I62">
        <v>3</v>
      </c>
      <c r="J62">
        <v>2</v>
      </c>
      <c r="K62">
        <v>2</v>
      </c>
      <c r="L62">
        <v>4</v>
      </c>
      <c r="M62">
        <v>4</v>
      </c>
      <c r="N62">
        <v>1</v>
      </c>
      <c r="O62">
        <v>2</v>
      </c>
      <c r="P62">
        <v>40</v>
      </c>
      <c r="Q62" t="s">
        <v>112</v>
      </c>
      <c r="R62" t="s">
        <v>117</v>
      </c>
      <c r="S62" t="s">
        <v>116</v>
      </c>
      <c r="T62">
        <f>IF(MATRIZ_TOTAL[[#This Row],[ACUMULACIÓN (AC)]]=4,1,0)</f>
        <v>1</v>
      </c>
      <c r="U62">
        <f>IF(MATRIZ_TOTAL[[#This Row],[SINERGIA (SI)]]=4,1,0)</f>
        <v>0</v>
      </c>
    </row>
    <row r="63" spans="1:21" x14ac:dyDescent="0.25">
      <c r="A63" t="s">
        <v>65</v>
      </c>
      <c r="B63" t="s">
        <v>99</v>
      </c>
      <c r="C63" t="s">
        <v>40</v>
      </c>
      <c r="D63" t="s">
        <v>53</v>
      </c>
      <c r="E63">
        <v>-1</v>
      </c>
      <c r="F63">
        <v>2</v>
      </c>
      <c r="G63">
        <v>1</v>
      </c>
      <c r="H63">
        <v>1</v>
      </c>
      <c r="I63">
        <v>1</v>
      </c>
      <c r="J63">
        <v>1</v>
      </c>
      <c r="K63">
        <v>2</v>
      </c>
      <c r="L63">
        <v>4</v>
      </c>
      <c r="M63">
        <v>1</v>
      </c>
      <c r="N63">
        <v>4</v>
      </c>
      <c r="O63">
        <v>1</v>
      </c>
      <c r="P63">
        <v>-23</v>
      </c>
      <c r="Q63" t="s">
        <v>115</v>
      </c>
      <c r="R63" t="s">
        <v>117</v>
      </c>
      <c r="S63" t="s">
        <v>114</v>
      </c>
      <c r="T63">
        <f>IF(MATRIZ_TOTAL[[#This Row],[ACUMULACIÓN (AC)]]=4,1,0)</f>
        <v>1</v>
      </c>
      <c r="U63">
        <f>IF(MATRIZ_TOTAL[[#This Row],[SINERGIA (SI)]]=4,1,0)</f>
        <v>0</v>
      </c>
    </row>
    <row r="64" spans="1:21" x14ac:dyDescent="0.25">
      <c r="A64" t="s">
        <v>74</v>
      </c>
      <c r="B64" t="s">
        <v>99</v>
      </c>
      <c r="C64" t="s">
        <v>40</v>
      </c>
      <c r="D64" t="s">
        <v>53</v>
      </c>
      <c r="E64">
        <v>-1</v>
      </c>
      <c r="F64">
        <v>2</v>
      </c>
      <c r="G64">
        <v>1</v>
      </c>
      <c r="H64">
        <v>1</v>
      </c>
      <c r="I64">
        <v>1</v>
      </c>
      <c r="J64">
        <v>1</v>
      </c>
      <c r="K64">
        <v>2</v>
      </c>
      <c r="L64">
        <v>4</v>
      </c>
      <c r="M64">
        <v>1</v>
      </c>
      <c r="N64">
        <v>4</v>
      </c>
      <c r="O64">
        <v>1</v>
      </c>
      <c r="P64">
        <v>-23</v>
      </c>
      <c r="Q64" t="s">
        <v>115</v>
      </c>
      <c r="R64" t="s">
        <v>117</v>
      </c>
      <c r="S64" t="s">
        <v>114</v>
      </c>
      <c r="T64">
        <f>IF(MATRIZ_TOTAL[[#This Row],[ACUMULACIÓN (AC)]]=4,1,0)</f>
        <v>1</v>
      </c>
      <c r="U64">
        <f>IF(MATRIZ_TOTAL[[#This Row],[SINERGIA (SI)]]=4,1,0)</f>
        <v>0</v>
      </c>
    </row>
    <row r="65" spans="1:21" x14ac:dyDescent="0.25">
      <c r="A65" t="s">
        <v>67</v>
      </c>
      <c r="B65" t="s">
        <v>99</v>
      </c>
      <c r="C65" t="s">
        <v>40</v>
      </c>
      <c r="D65" t="s">
        <v>53</v>
      </c>
      <c r="E65">
        <v>-1</v>
      </c>
      <c r="F65">
        <v>1</v>
      </c>
      <c r="G65">
        <v>1</v>
      </c>
      <c r="H65">
        <v>4</v>
      </c>
      <c r="I65">
        <v>2</v>
      </c>
      <c r="J65">
        <v>1</v>
      </c>
      <c r="K65">
        <v>2</v>
      </c>
      <c r="L65">
        <v>4</v>
      </c>
      <c r="M65">
        <v>4</v>
      </c>
      <c r="N65">
        <v>1</v>
      </c>
      <c r="O65">
        <v>1</v>
      </c>
      <c r="P65">
        <v>-24</v>
      </c>
      <c r="Q65" t="s">
        <v>115</v>
      </c>
      <c r="R65" t="s">
        <v>117</v>
      </c>
      <c r="S65" t="s">
        <v>114</v>
      </c>
      <c r="T65">
        <f>IF(MATRIZ_TOTAL[[#This Row],[ACUMULACIÓN (AC)]]=4,1,0)</f>
        <v>1</v>
      </c>
      <c r="U65">
        <f>IF(MATRIZ_TOTAL[[#This Row],[SINERGIA (SI)]]=4,1,0)</f>
        <v>0</v>
      </c>
    </row>
    <row r="66" spans="1:21" x14ac:dyDescent="0.25">
      <c r="A66" t="s">
        <v>77</v>
      </c>
      <c r="B66" t="s">
        <v>99</v>
      </c>
      <c r="C66" t="s">
        <v>40</v>
      </c>
      <c r="D66" t="s">
        <v>53</v>
      </c>
      <c r="E66">
        <v>1</v>
      </c>
      <c r="F66">
        <v>4</v>
      </c>
      <c r="G66">
        <v>4</v>
      </c>
      <c r="H66">
        <v>2</v>
      </c>
      <c r="I66">
        <v>3</v>
      </c>
      <c r="J66">
        <v>2</v>
      </c>
      <c r="K66">
        <v>2</v>
      </c>
      <c r="L66">
        <v>4</v>
      </c>
      <c r="M66">
        <v>4</v>
      </c>
      <c r="N66">
        <v>1</v>
      </c>
      <c r="O66">
        <v>2</v>
      </c>
      <c r="P66">
        <v>40</v>
      </c>
      <c r="Q66" t="s">
        <v>112</v>
      </c>
      <c r="R66" t="s">
        <v>117</v>
      </c>
      <c r="S66" t="s">
        <v>116</v>
      </c>
      <c r="T66">
        <f>IF(MATRIZ_TOTAL[[#This Row],[ACUMULACIÓN (AC)]]=4,1,0)</f>
        <v>1</v>
      </c>
      <c r="U66">
        <f>IF(MATRIZ_TOTAL[[#This Row],[SINERGIA (SI)]]=4,1,0)</f>
        <v>0</v>
      </c>
    </row>
    <row r="67" spans="1:21" x14ac:dyDescent="0.25">
      <c r="A67" t="s">
        <v>65</v>
      </c>
      <c r="B67" t="s">
        <v>100</v>
      </c>
      <c r="C67" t="s">
        <v>30</v>
      </c>
      <c r="D67" t="s">
        <v>53</v>
      </c>
      <c r="E67">
        <v>-1</v>
      </c>
      <c r="F67">
        <v>2</v>
      </c>
      <c r="G67">
        <v>1</v>
      </c>
      <c r="H67">
        <v>2</v>
      </c>
      <c r="I67">
        <v>1</v>
      </c>
      <c r="J67">
        <v>1</v>
      </c>
      <c r="K67">
        <v>2</v>
      </c>
      <c r="L67">
        <v>4</v>
      </c>
      <c r="M67">
        <v>4</v>
      </c>
      <c r="N67">
        <v>1</v>
      </c>
      <c r="O67">
        <v>1</v>
      </c>
      <c r="P67">
        <v>-24</v>
      </c>
      <c r="Q67" t="s">
        <v>115</v>
      </c>
      <c r="R67" t="s">
        <v>117</v>
      </c>
      <c r="S67" t="s">
        <v>114</v>
      </c>
      <c r="T67">
        <f>IF(MATRIZ_TOTAL[[#This Row],[ACUMULACIÓN (AC)]]=4,1,0)</f>
        <v>1</v>
      </c>
      <c r="U67">
        <f>IF(MATRIZ_TOTAL[[#This Row],[SINERGIA (SI)]]=4,1,0)</f>
        <v>0</v>
      </c>
    </row>
    <row r="68" spans="1:21" x14ac:dyDescent="0.25">
      <c r="A68" t="s">
        <v>74</v>
      </c>
      <c r="B68" t="s">
        <v>100</v>
      </c>
      <c r="C68" t="s">
        <v>30</v>
      </c>
      <c r="D68" t="s">
        <v>53</v>
      </c>
      <c r="E68">
        <v>-1</v>
      </c>
      <c r="F68">
        <v>2</v>
      </c>
      <c r="G68">
        <v>1</v>
      </c>
      <c r="H68">
        <v>2</v>
      </c>
      <c r="I68">
        <v>1</v>
      </c>
      <c r="J68">
        <v>1</v>
      </c>
      <c r="K68">
        <v>2</v>
      </c>
      <c r="L68">
        <v>4</v>
      </c>
      <c r="M68">
        <v>4</v>
      </c>
      <c r="N68">
        <v>1</v>
      </c>
      <c r="O68">
        <v>1</v>
      </c>
      <c r="P68">
        <v>-24</v>
      </c>
      <c r="Q68" t="s">
        <v>115</v>
      </c>
      <c r="R68" t="s">
        <v>117</v>
      </c>
      <c r="S68" t="s">
        <v>114</v>
      </c>
      <c r="T68">
        <f>IF(MATRIZ_TOTAL[[#This Row],[ACUMULACIÓN (AC)]]=4,1,0)</f>
        <v>1</v>
      </c>
      <c r="U68">
        <f>IF(MATRIZ_TOTAL[[#This Row],[SINERGIA (SI)]]=4,1,0)</f>
        <v>0</v>
      </c>
    </row>
    <row r="69" spans="1:21" x14ac:dyDescent="0.25">
      <c r="A69" t="s">
        <v>67</v>
      </c>
      <c r="B69" t="s">
        <v>100</v>
      </c>
      <c r="C69" t="s">
        <v>30</v>
      </c>
      <c r="D69" t="s">
        <v>53</v>
      </c>
      <c r="E69">
        <v>-1</v>
      </c>
      <c r="F69">
        <v>1</v>
      </c>
      <c r="G69">
        <v>1</v>
      </c>
      <c r="H69">
        <v>4</v>
      </c>
      <c r="I69">
        <v>2</v>
      </c>
      <c r="J69">
        <v>1</v>
      </c>
      <c r="K69">
        <v>2</v>
      </c>
      <c r="L69">
        <v>4</v>
      </c>
      <c r="M69">
        <v>4</v>
      </c>
      <c r="N69">
        <v>1</v>
      </c>
      <c r="O69">
        <v>1</v>
      </c>
      <c r="P69">
        <v>-24</v>
      </c>
      <c r="Q69" t="s">
        <v>115</v>
      </c>
      <c r="R69" t="s">
        <v>117</v>
      </c>
      <c r="S69" t="s">
        <v>114</v>
      </c>
      <c r="T69">
        <f>IF(MATRIZ_TOTAL[[#This Row],[ACUMULACIÓN (AC)]]=4,1,0)</f>
        <v>1</v>
      </c>
      <c r="U69">
        <f>IF(MATRIZ_TOTAL[[#This Row],[SINERGIA (SI)]]=4,1,0)</f>
        <v>0</v>
      </c>
    </row>
    <row r="70" spans="1:21" x14ac:dyDescent="0.25">
      <c r="A70" t="s">
        <v>77</v>
      </c>
      <c r="B70" t="s">
        <v>100</v>
      </c>
      <c r="C70" t="s">
        <v>30</v>
      </c>
      <c r="D70" t="s">
        <v>53</v>
      </c>
      <c r="E70">
        <v>1</v>
      </c>
      <c r="F70">
        <v>4</v>
      </c>
      <c r="G70">
        <v>4</v>
      </c>
      <c r="H70">
        <v>2</v>
      </c>
      <c r="I70">
        <v>3</v>
      </c>
      <c r="J70">
        <v>2</v>
      </c>
      <c r="K70">
        <v>2</v>
      </c>
      <c r="L70">
        <v>4</v>
      </c>
      <c r="M70">
        <v>4</v>
      </c>
      <c r="N70">
        <v>1</v>
      </c>
      <c r="O70">
        <v>2</v>
      </c>
      <c r="P70">
        <v>40</v>
      </c>
      <c r="Q70" t="s">
        <v>112</v>
      </c>
      <c r="R70" t="s">
        <v>117</v>
      </c>
      <c r="S70" t="s">
        <v>116</v>
      </c>
      <c r="T70">
        <f>IF(MATRIZ_TOTAL[[#This Row],[ACUMULACIÓN (AC)]]=4,1,0)</f>
        <v>1</v>
      </c>
      <c r="U70">
        <f>IF(MATRIZ_TOTAL[[#This Row],[SINERGIA (SI)]]=4,1,0)</f>
        <v>0</v>
      </c>
    </row>
    <row r="71" spans="1:21" x14ac:dyDescent="0.25">
      <c r="A71" t="s">
        <v>65</v>
      </c>
      <c r="B71" t="s">
        <v>102</v>
      </c>
      <c r="C71" t="s">
        <v>21</v>
      </c>
      <c r="D71" t="s">
        <v>53</v>
      </c>
      <c r="E71">
        <v>-1</v>
      </c>
      <c r="F71">
        <v>2</v>
      </c>
      <c r="G71">
        <v>1</v>
      </c>
      <c r="H71">
        <v>2</v>
      </c>
      <c r="I71">
        <v>2</v>
      </c>
      <c r="J71">
        <v>1</v>
      </c>
      <c r="K71">
        <v>2</v>
      </c>
      <c r="L71">
        <v>1</v>
      </c>
      <c r="M71">
        <v>4</v>
      </c>
      <c r="N71">
        <v>1</v>
      </c>
      <c r="O71">
        <v>1</v>
      </c>
      <c r="P71">
        <v>-22</v>
      </c>
      <c r="Q71" t="s">
        <v>115</v>
      </c>
      <c r="R71" t="s">
        <v>117</v>
      </c>
      <c r="S71" t="s">
        <v>114</v>
      </c>
      <c r="T71">
        <f>IF(MATRIZ_TOTAL[[#This Row],[ACUMULACIÓN (AC)]]=4,1,0)</f>
        <v>0</v>
      </c>
      <c r="U71">
        <f>IF(MATRIZ_TOTAL[[#This Row],[SINERGIA (SI)]]=4,1,0)</f>
        <v>0</v>
      </c>
    </row>
    <row r="72" spans="1:21" x14ac:dyDescent="0.25">
      <c r="A72" t="s">
        <v>74</v>
      </c>
      <c r="B72" t="s">
        <v>102</v>
      </c>
      <c r="C72" t="s">
        <v>21</v>
      </c>
      <c r="D72" t="s">
        <v>53</v>
      </c>
      <c r="E72">
        <v>-1</v>
      </c>
      <c r="F72">
        <v>2</v>
      </c>
      <c r="G72">
        <v>1</v>
      </c>
      <c r="H72">
        <v>2</v>
      </c>
      <c r="I72">
        <v>2</v>
      </c>
      <c r="J72">
        <v>1</v>
      </c>
      <c r="K72">
        <v>2</v>
      </c>
      <c r="L72">
        <v>1</v>
      </c>
      <c r="M72">
        <v>4</v>
      </c>
      <c r="N72">
        <v>1</v>
      </c>
      <c r="O72">
        <v>2</v>
      </c>
      <c r="P72">
        <v>-23</v>
      </c>
      <c r="Q72" t="s">
        <v>115</v>
      </c>
      <c r="R72" t="s">
        <v>117</v>
      </c>
      <c r="S72" t="s">
        <v>114</v>
      </c>
      <c r="T72">
        <f>IF(MATRIZ_TOTAL[[#This Row],[ACUMULACIÓN (AC)]]=4,1,0)</f>
        <v>0</v>
      </c>
      <c r="U72">
        <f>IF(MATRIZ_TOTAL[[#This Row],[SINERGIA (SI)]]=4,1,0)</f>
        <v>0</v>
      </c>
    </row>
    <row r="73" spans="1:21" x14ac:dyDescent="0.25">
      <c r="A73" t="s">
        <v>71</v>
      </c>
      <c r="B73" t="s">
        <v>102</v>
      </c>
      <c r="C73" t="s">
        <v>21</v>
      </c>
      <c r="D73" t="s">
        <v>53</v>
      </c>
      <c r="E73">
        <v>-1</v>
      </c>
      <c r="F73">
        <v>1</v>
      </c>
      <c r="G73">
        <v>1</v>
      </c>
      <c r="H73">
        <v>3</v>
      </c>
      <c r="I73">
        <v>1</v>
      </c>
      <c r="J73">
        <v>1</v>
      </c>
      <c r="K73">
        <v>2</v>
      </c>
      <c r="L73">
        <v>1</v>
      </c>
      <c r="M73">
        <v>4</v>
      </c>
      <c r="N73">
        <v>1</v>
      </c>
      <c r="O73">
        <v>1</v>
      </c>
      <c r="P73">
        <v>-19</v>
      </c>
      <c r="Q73" t="s">
        <v>115</v>
      </c>
      <c r="R73" t="s">
        <v>117</v>
      </c>
      <c r="S73" t="s">
        <v>114</v>
      </c>
      <c r="T73">
        <f>IF(MATRIZ_TOTAL[[#This Row],[ACUMULACIÓN (AC)]]=4,1,0)</f>
        <v>0</v>
      </c>
      <c r="U73">
        <f>IF(MATRIZ_TOTAL[[#This Row],[SINERGIA (SI)]]=4,1,0)</f>
        <v>0</v>
      </c>
    </row>
    <row r="74" spans="1:21" x14ac:dyDescent="0.25">
      <c r="A74" t="s">
        <v>67</v>
      </c>
      <c r="B74" t="s">
        <v>102</v>
      </c>
      <c r="C74" t="s">
        <v>21</v>
      </c>
      <c r="D74" t="s">
        <v>53</v>
      </c>
      <c r="E74">
        <v>-1</v>
      </c>
      <c r="F74">
        <v>1</v>
      </c>
      <c r="G74">
        <v>1</v>
      </c>
      <c r="H74">
        <v>4</v>
      </c>
      <c r="I74">
        <v>2</v>
      </c>
      <c r="J74">
        <v>1</v>
      </c>
      <c r="K74">
        <v>2</v>
      </c>
      <c r="L74">
        <v>4</v>
      </c>
      <c r="M74">
        <v>4</v>
      </c>
      <c r="N74">
        <v>1</v>
      </c>
      <c r="O74">
        <v>1</v>
      </c>
      <c r="P74">
        <v>-24</v>
      </c>
      <c r="Q74" t="s">
        <v>115</v>
      </c>
      <c r="R74" t="s">
        <v>117</v>
      </c>
      <c r="S74" t="s">
        <v>114</v>
      </c>
      <c r="T74">
        <f>IF(MATRIZ_TOTAL[[#This Row],[ACUMULACIÓN (AC)]]=4,1,0)</f>
        <v>1</v>
      </c>
      <c r="U74">
        <f>IF(MATRIZ_TOTAL[[#This Row],[SINERGIA (SI)]]=4,1,0)</f>
        <v>0</v>
      </c>
    </row>
    <row r="75" spans="1:21" x14ac:dyDescent="0.25">
      <c r="A75" t="s">
        <v>77</v>
      </c>
      <c r="B75" t="s">
        <v>102</v>
      </c>
      <c r="C75" t="s">
        <v>21</v>
      </c>
      <c r="D75" t="s">
        <v>53</v>
      </c>
      <c r="E75">
        <v>1</v>
      </c>
      <c r="F75">
        <v>4</v>
      </c>
      <c r="G75">
        <v>4</v>
      </c>
      <c r="H75">
        <v>2</v>
      </c>
      <c r="I75">
        <v>3</v>
      </c>
      <c r="J75">
        <v>2</v>
      </c>
      <c r="K75">
        <v>2</v>
      </c>
      <c r="L75">
        <v>4</v>
      </c>
      <c r="M75">
        <v>4</v>
      </c>
      <c r="N75">
        <v>1</v>
      </c>
      <c r="O75">
        <v>2</v>
      </c>
      <c r="P75">
        <v>40</v>
      </c>
      <c r="Q75" t="s">
        <v>112</v>
      </c>
      <c r="R75" t="s">
        <v>117</v>
      </c>
      <c r="S75" t="s">
        <v>116</v>
      </c>
      <c r="T75">
        <f>IF(MATRIZ_TOTAL[[#This Row],[ACUMULACIÓN (AC)]]=4,1,0)</f>
        <v>1</v>
      </c>
      <c r="U75">
        <f>IF(MATRIZ_TOTAL[[#This Row],[SINERGIA (SI)]]=4,1,0)</f>
        <v>0</v>
      </c>
    </row>
    <row r="76" spans="1:21" x14ac:dyDescent="0.25">
      <c r="A76" t="s">
        <v>61</v>
      </c>
      <c r="B76" t="s">
        <v>105</v>
      </c>
      <c r="C76" t="s">
        <v>33</v>
      </c>
      <c r="D76" t="s">
        <v>48</v>
      </c>
      <c r="E76">
        <v>1</v>
      </c>
      <c r="F76">
        <v>2</v>
      </c>
      <c r="G76">
        <v>2</v>
      </c>
      <c r="H76">
        <v>3</v>
      </c>
      <c r="I76">
        <v>1</v>
      </c>
      <c r="J76">
        <v>2</v>
      </c>
      <c r="K76">
        <v>1</v>
      </c>
      <c r="L76">
        <v>1</v>
      </c>
      <c r="M76">
        <v>4</v>
      </c>
      <c r="N76">
        <v>1</v>
      </c>
      <c r="O76">
        <v>2</v>
      </c>
      <c r="P76">
        <v>25</v>
      </c>
      <c r="Q76" t="s">
        <v>112</v>
      </c>
      <c r="R76" t="s">
        <v>117</v>
      </c>
      <c r="S76" t="s">
        <v>116</v>
      </c>
      <c r="T76">
        <f>IF(MATRIZ_TOTAL[[#This Row],[ACUMULACIÓN (AC)]]=4,1,0)</f>
        <v>0</v>
      </c>
      <c r="U76">
        <f>IF(MATRIZ_TOTAL[[#This Row],[SINERGIA (SI)]]=4,1,0)</f>
        <v>0</v>
      </c>
    </row>
    <row r="77" spans="1:21" x14ac:dyDescent="0.25">
      <c r="A77" t="s">
        <v>63</v>
      </c>
      <c r="B77" t="s">
        <v>103</v>
      </c>
      <c r="C77" t="s">
        <v>27</v>
      </c>
      <c r="D77" t="s">
        <v>48</v>
      </c>
      <c r="E77">
        <v>-1</v>
      </c>
      <c r="F77">
        <v>2</v>
      </c>
      <c r="G77">
        <v>1</v>
      </c>
      <c r="H77">
        <v>2</v>
      </c>
      <c r="I77">
        <v>2</v>
      </c>
      <c r="J77">
        <v>1</v>
      </c>
      <c r="K77">
        <v>2</v>
      </c>
      <c r="L77">
        <v>4</v>
      </c>
      <c r="M77">
        <v>1</v>
      </c>
      <c r="N77">
        <v>1</v>
      </c>
      <c r="O77">
        <v>2</v>
      </c>
      <c r="P77">
        <v>-23</v>
      </c>
      <c r="Q77" t="s">
        <v>115</v>
      </c>
      <c r="R77" t="s">
        <v>117</v>
      </c>
      <c r="S77" t="s">
        <v>114</v>
      </c>
      <c r="T77">
        <f>IF(MATRIZ_TOTAL[[#This Row],[ACUMULACIÓN (AC)]]=4,1,0)</f>
        <v>1</v>
      </c>
      <c r="U77">
        <f>IF(MATRIZ_TOTAL[[#This Row],[SINERGIA (SI)]]=4,1,0)</f>
        <v>0</v>
      </c>
    </row>
    <row r="78" spans="1:21" x14ac:dyDescent="0.25">
      <c r="A78" t="s">
        <v>71</v>
      </c>
      <c r="B78" t="s">
        <v>104</v>
      </c>
      <c r="C78" t="s">
        <v>52</v>
      </c>
      <c r="D78" t="s">
        <v>48</v>
      </c>
      <c r="E78">
        <v>-1</v>
      </c>
      <c r="F78">
        <v>2</v>
      </c>
      <c r="G78">
        <v>1</v>
      </c>
      <c r="H78">
        <v>3</v>
      </c>
      <c r="I78">
        <v>1</v>
      </c>
      <c r="J78">
        <v>1</v>
      </c>
      <c r="K78">
        <v>1</v>
      </c>
      <c r="L78">
        <v>4</v>
      </c>
      <c r="M78">
        <v>1</v>
      </c>
      <c r="N78">
        <v>1</v>
      </c>
      <c r="O78">
        <v>2</v>
      </c>
      <c r="P78">
        <v>-22</v>
      </c>
      <c r="Q78" t="s">
        <v>115</v>
      </c>
      <c r="R78" t="s">
        <v>117</v>
      </c>
      <c r="S78" t="s">
        <v>114</v>
      </c>
      <c r="T78">
        <f>IF(MATRIZ_TOTAL[[#This Row],[ACUMULACIÓN (AC)]]=4,1,0)</f>
        <v>1</v>
      </c>
      <c r="U78">
        <f>IF(MATRIZ_TOTAL[[#This Row],[SINERGIA (SI)]]=4,1,0)</f>
        <v>0</v>
      </c>
    </row>
    <row r="79" spans="1:21" x14ac:dyDescent="0.25">
      <c r="A79" t="s">
        <v>73</v>
      </c>
      <c r="B79" t="s">
        <v>106</v>
      </c>
      <c r="C79" t="s">
        <v>37</v>
      </c>
      <c r="D79" t="s">
        <v>48</v>
      </c>
      <c r="E79">
        <v>-1</v>
      </c>
      <c r="F79">
        <v>2</v>
      </c>
      <c r="G79">
        <v>2</v>
      </c>
      <c r="H79">
        <v>2</v>
      </c>
      <c r="I79">
        <v>4</v>
      </c>
      <c r="J79">
        <v>4</v>
      </c>
      <c r="K79">
        <v>1</v>
      </c>
      <c r="L79">
        <v>1</v>
      </c>
      <c r="M79">
        <v>4</v>
      </c>
      <c r="N79">
        <v>4</v>
      </c>
      <c r="O79">
        <v>4</v>
      </c>
      <c r="P79">
        <v>-34</v>
      </c>
      <c r="Q79" t="s">
        <v>112</v>
      </c>
      <c r="R79" t="s">
        <v>117</v>
      </c>
      <c r="S79" t="s">
        <v>114</v>
      </c>
      <c r="T79">
        <f>IF(MATRIZ_TOTAL[[#This Row],[ACUMULACIÓN (AC)]]=4,1,0)</f>
        <v>0</v>
      </c>
      <c r="U79">
        <f>IF(MATRIZ_TOTAL[[#This Row],[SINERGIA (SI)]]=4,1,0)</f>
        <v>0</v>
      </c>
    </row>
    <row r="80" spans="1:21" x14ac:dyDescent="0.25">
      <c r="A80" t="s">
        <v>69</v>
      </c>
      <c r="B80" t="s">
        <v>106</v>
      </c>
      <c r="C80" t="s">
        <v>37</v>
      </c>
      <c r="D80" t="s">
        <v>48</v>
      </c>
      <c r="E80">
        <v>-1</v>
      </c>
      <c r="F80">
        <v>1</v>
      </c>
      <c r="G80">
        <v>1</v>
      </c>
      <c r="H80">
        <v>2</v>
      </c>
      <c r="I80">
        <v>4</v>
      </c>
      <c r="J80">
        <v>4</v>
      </c>
      <c r="K80">
        <v>1</v>
      </c>
      <c r="L80">
        <v>1</v>
      </c>
      <c r="M80">
        <v>4</v>
      </c>
      <c r="N80">
        <v>4</v>
      </c>
      <c r="O80">
        <v>4</v>
      </c>
      <c r="P80">
        <v>-29</v>
      </c>
      <c r="Q80" t="s">
        <v>112</v>
      </c>
      <c r="R80" t="s">
        <v>117</v>
      </c>
      <c r="S80" t="s">
        <v>114</v>
      </c>
      <c r="T80">
        <f>IF(MATRIZ_TOTAL[[#This Row],[ACUMULACIÓN (AC)]]=4,1,0)</f>
        <v>0</v>
      </c>
      <c r="U80">
        <f>IF(MATRIZ_TOTAL[[#This Row],[SINERGIA (SI)]]=4,1,0)</f>
        <v>0</v>
      </c>
    </row>
    <row r="81" spans="1:21" x14ac:dyDescent="0.25">
      <c r="A81" t="s">
        <v>67</v>
      </c>
      <c r="B81" t="s">
        <v>107</v>
      </c>
      <c r="C81" t="s">
        <v>37</v>
      </c>
      <c r="D81" t="s">
        <v>48</v>
      </c>
      <c r="E81">
        <v>-1</v>
      </c>
      <c r="F81">
        <v>1</v>
      </c>
      <c r="G81">
        <v>1</v>
      </c>
      <c r="H81">
        <v>2</v>
      </c>
      <c r="I81">
        <v>4</v>
      </c>
      <c r="J81">
        <v>4</v>
      </c>
      <c r="K81">
        <v>1</v>
      </c>
      <c r="L81">
        <v>1</v>
      </c>
      <c r="M81">
        <v>4</v>
      </c>
      <c r="N81">
        <v>4</v>
      </c>
      <c r="O81">
        <v>4</v>
      </c>
      <c r="P81">
        <v>-29</v>
      </c>
      <c r="Q81" t="s">
        <v>112</v>
      </c>
      <c r="R81" t="s">
        <v>117</v>
      </c>
      <c r="S81" t="s">
        <v>114</v>
      </c>
      <c r="T81">
        <f>IF(MATRIZ_TOTAL[[#This Row],[ACUMULACIÓN (AC)]]=4,1,0)</f>
        <v>0</v>
      </c>
      <c r="U81">
        <f>IF(MATRIZ_TOTAL[[#This Row],[SINERGIA (SI)]]=4,1,0)</f>
        <v>0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123B-902F-4298-BB31-2B48F6BE834F}">
  <dimension ref="A1:G31"/>
  <sheetViews>
    <sheetView workbookViewId="0">
      <selection activeCell="B21" sqref="B21"/>
    </sheetView>
  </sheetViews>
  <sheetFormatPr defaultColWidth="11.42578125" defaultRowHeight="15" x14ac:dyDescent="0.25"/>
  <cols>
    <col min="1" max="1" width="9.5703125" bestFit="1" customWidth="1"/>
    <col min="2" max="4" width="81.140625" bestFit="1" customWidth="1"/>
    <col min="5" max="5" width="19.140625" bestFit="1" customWidth="1"/>
    <col min="6" max="6" width="22" bestFit="1" customWidth="1"/>
    <col min="7" max="7" width="19" bestFit="1" customWidth="1"/>
  </cols>
  <sheetData>
    <row r="1" spans="1:7" x14ac:dyDescent="0.25">
      <c r="A1" t="s">
        <v>118</v>
      </c>
      <c r="B1" t="s">
        <v>119</v>
      </c>
      <c r="C1" t="s">
        <v>120</v>
      </c>
      <c r="D1" t="s">
        <v>121</v>
      </c>
      <c r="E1" t="s">
        <v>122</v>
      </c>
      <c r="F1" t="s">
        <v>81</v>
      </c>
      <c r="G1" t="s">
        <v>57</v>
      </c>
    </row>
    <row r="2" spans="1:7" x14ac:dyDescent="0.25">
      <c r="A2" t="s">
        <v>123</v>
      </c>
      <c r="B2" t="s">
        <v>95</v>
      </c>
      <c r="C2" t="s">
        <v>124</v>
      </c>
      <c r="D2" t="s">
        <v>125</v>
      </c>
      <c r="E2" t="s">
        <v>126</v>
      </c>
      <c r="F2" t="s">
        <v>42</v>
      </c>
      <c r="G2" t="s">
        <v>56</v>
      </c>
    </row>
    <row r="3" spans="1:7" x14ac:dyDescent="0.25">
      <c r="A3" t="s">
        <v>127</v>
      </c>
      <c r="B3" t="s">
        <v>128</v>
      </c>
      <c r="C3" t="s">
        <v>129</v>
      </c>
      <c r="D3" t="s">
        <v>130</v>
      </c>
      <c r="E3" t="s">
        <v>126</v>
      </c>
      <c r="F3" t="s">
        <v>42</v>
      </c>
      <c r="G3" t="s">
        <v>56</v>
      </c>
    </row>
    <row r="4" spans="1:7" x14ac:dyDescent="0.25">
      <c r="A4" t="s">
        <v>131</v>
      </c>
      <c r="B4" t="s">
        <v>96</v>
      </c>
      <c r="C4" t="s">
        <v>132</v>
      </c>
      <c r="D4" t="s">
        <v>133</v>
      </c>
      <c r="E4" t="s">
        <v>126</v>
      </c>
      <c r="F4" t="s">
        <v>42</v>
      </c>
      <c r="G4" t="s">
        <v>56</v>
      </c>
    </row>
    <row r="5" spans="1:7" x14ac:dyDescent="0.25">
      <c r="A5" t="s">
        <v>134</v>
      </c>
      <c r="B5" t="s">
        <v>135</v>
      </c>
      <c r="C5" t="s">
        <v>136</v>
      </c>
      <c r="D5" t="s">
        <v>137</v>
      </c>
      <c r="E5" t="s">
        <v>126</v>
      </c>
      <c r="F5" t="s">
        <v>42</v>
      </c>
      <c r="G5" t="s">
        <v>56</v>
      </c>
    </row>
    <row r="6" spans="1:7" x14ac:dyDescent="0.25">
      <c r="A6" t="s">
        <v>138</v>
      </c>
      <c r="B6" t="s">
        <v>139</v>
      </c>
      <c r="C6" t="s">
        <v>140</v>
      </c>
      <c r="D6" t="s">
        <v>141</v>
      </c>
      <c r="E6" t="s">
        <v>126</v>
      </c>
      <c r="F6" t="s">
        <v>42</v>
      </c>
      <c r="G6" t="s">
        <v>56</v>
      </c>
    </row>
    <row r="7" spans="1:7" x14ac:dyDescent="0.25">
      <c r="A7" t="s">
        <v>142</v>
      </c>
      <c r="B7" t="s">
        <v>143</v>
      </c>
      <c r="C7" t="s">
        <v>144</v>
      </c>
      <c r="D7" t="s">
        <v>145</v>
      </c>
      <c r="E7" t="s">
        <v>146</v>
      </c>
      <c r="F7" t="s">
        <v>19</v>
      </c>
      <c r="G7" t="s">
        <v>56</v>
      </c>
    </row>
    <row r="8" spans="1:7" x14ac:dyDescent="0.25">
      <c r="A8" t="s">
        <v>147</v>
      </c>
      <c r="B8" t="s">
        <v>148</v>
      </c>
      <c r="C8" t="s">
        <v>149</v>
      </c>
      <c r="D8" t="s">
        <v>150</v>
      </c>
      <c r="E8" t="s">
        <v>151</v>
      </c>
      <c r="F8" t="s">
        <v>17</v>
      </c>
      <c r="G8" t="s">
        <v>56</v>
      </c>
    </row>
    <row r="9" spans="1:7" x14ac:dyDescent="0.25">
      <c r="A9" t="s">
        <v>152</v>
      </c>
      <c r="B9" t="s">
        <v>153</v>
      </c>
      <c r="C9" t="s">
        <v>154</v>
      </c>
      <c r="D9" t="s">
        <v>155</v>
      </c>
      <c r="E9" t="s">
        <v>156</v>
      </c>
      <c r="F9" t="s">
        <v>15</v>
      </c>
      <c r="G9" t="s">
        <v>56</v>
      </c>
    </row>
    <row r="10" spans="1:7" x14ac:dyDescent="0.25">
      <c r="A10" t="s">
        <v>157</v>
      </c>
      <c r="B10" t="s">
        <v>158</v>
      </c>
      <c r="C10" t="s">
        <v>159</v>
      </c>
      <c r="D10" t="s">
        <v>160</v>
      </c>
      <c r="E10" t="s">
        <v>161</v>
      </c>
      <c r="F10" t="s">
        <v>12</v>
      </c>
      <c r="G10" t="s">
        <v>56</v>
      </c>
    </row>
    <row r="11" spans="1:7" x14ac:dyDescent="0.25">
      <c r="A11" t="s">
        <v>162</v>
      </c>
      <c r="B11" t="s">
        <v>163</v>
      </c>
      <c r="C11" t="s">
        <v>164</v>
      </c>
      <c r="D11" t="s">
        <v>165</v>
      </c>
      <c r="E11" t="s">
        <v>161</v>
      </c>
      <c r="F11" t="s">
        <v>12</v>
      </c>
      <c r="G11" t="s">
        <v>56</v>
      </c>
    </row>
    <row r="12" spans="1:7" x14ac:dyDescent="0.25">
      <c r="A12" t="s">
        <v>166</v>
      </c>
      <c r="B12" t="s">
        <v>167</v>
      </c>
      <c r="C12" t="s">
        <v>168</v>
      </c>
      <c r="D12" t="s">
        <v>165</v>
      </c>
      <c r="E12" t="s">
        <v>169</v>
      </c>
      <c r="F12" t="s">
        <v>8</v>
      </c>
      <c r="G12" t="s">
        <v>56</v>
      </c>
    </row>
    <row r="13" spans="1:7" x14ac:dyDescent="0.25">
      <c r="A13" t="s">
        <v>170</v>
      </c>
      <c r="B13" t="s">
        <v>97</v>
      </c>
      <c r="C13" t="s">
        <v>171</v>
      </c>
      <c r="D13" t="s">
        <v>172</v>
      </c>
      <c r="E13" t="s">
        <v>169</v>
      </c>
      <c r="F13" t="s">
        <v>8</v>
      </c>
      <c r="G13" t="s">
        <v>56</v>
      </c>
    </row>
    <row r="14" spans="1:7" x14ac:dyDescent="0.25">
      <c r="A14" t="s">
        <v>173</v>
      </c>
      <c r="B14" t="s">
        <v>174</v>
      </c>
      <c r="C14" t="s">
        <v>175</v>
      </c>
      <c r="D14" t="s">
        <v>176</v>
      </c>
      <c r="E14" t="s">
        <v>169</v>
      </c>
      <c r="F14" t="s">
        <v>8</v>
      </c>
      <c r="G14" t="s">
        <v>56</v>
      </c>
    </row>
    <row r="15" spans="1:7" x14ac:dyDescent="0.25">
      <c r="A15" t="s">
        <v>177</v>
      </c>
      <c r="B15" t="s">
        <v>178</v>
      </c>
      <c r="C15" t="s">
        <v>179</v>
      </c>
      <c r="D15" t="s">
        <v>180</v>
      </c>
      <c r="E15" t="s">
        <v>181</v>
      </c>
      <c r="F15" t="s">
        <v>5</v>
      </c>
      <c r="G15" t="s">
        <v>56</v>
      </c>
    </row>
    <row r="16" spans="1:7" x14ac:dyDescent="0.25">
      <c r="A16" t="s">
        <v>182</v>
      </c>
      <c r="B16" t="s">
        <v>183</v>
      </c>
      <c r="C16" t="s">
        <v>184</v>
      </c>
      <c r="D16" t="s">
        <v>185</v>
      </c>
      <c r="E16" t="s">
        <v>181</v>
      </c>
      <c r="F16" t="s">
        <v>5</v>
      </c>
      <c r="G16" t="s">
        <v>56</v>
      </c>
    </row>
    <row r="17" spans="1:7" x14ac:dyDescent="0.25">
      <c r="A17" t="s">
        <v>186</v>
      </c>
      <c r="B17" t="s">
        <v>98</v>
      </c>
      <c r="C17" t="s">
        <v>187</v>
      </c>
      <c r="D17" t="s">
        <v>188</v>
      </c>
      <c r="E17" t="s">
        <v>189</v>
      </c>
      <c r="F17" t="s">
        <v>0</v>
      </c>
      <c r="G17" t="s">
        <v>56</v>
      </c>
    </row>
    <row r="18" spans="1:7" x14ac:dyDescent="0.25">
      <c r="A18" t="s">
        <v>190</v>
      </c>
      <c r="B18" t="s">
        <v>100</v>
      </c>
      <c r="C18" t="s">
        <v>191</v>
      </c>
      <c r="D18" t="s">
        <v>192</v>
      </c>
      <c r="E18" t="s">
        <v>193</v>
      </c>
      <c r="F18" t="s">
        <v>30</v>
      </c>
      <c r="G18" t="s">
        <v>53</v>
      </c>
    </row>
    <row r="19" spans="1:7" x14ac:dyDescent="0.25">
      <c r="A19" t="s">
        <v>194</v>
      </c>
      <c r="B19" t="s">
        <v>99</v>
      </c>
      <c r="C19" t="s">
        <v>195</v>
      </c>
      <c r="D19" t="s">
        <v>196</v>
      </c>
      <c r="E19" t="s">
        <v>197</v>
      </c>
      <c r="F19" t="s">
        <v>40</v>
      </c>
      <c r="G19" t="s">
        <v>53</v>
      </c>
    </row>
    <row r="20" spans="1:7" x14ac:dyDescent="0.25">
      <c r="A20" t="s">
        <v>198</v>
      </c>
      <c r="B20" t="s">
        <v>102</v>
      </c>
      <c r="C20" t="s">
        <v>199</v>
      </c>
      <c r="D20" t="s">
        <v>200</v>
      </c>
      <c r="E20" t="s">
        <v>201</v>
      </c>
      <c r="F20" t="s">
        <v>21</v>
      </c>
      <c r="G20" t="s">
        <v>53</v>
      </c>
    </row>
    <row r="21" spans="1:7" x14ac:dyDescent="0.25">
      <c r="A21" t="s">
        <v>202</v>
      </c>
      <c r="B21" t="s">
        <v>101</v>
      </c>
      <c r="C21" t="s">
        <v>203</v>
      </c>
      <c r="D21" t="s">
        <v>204</v>
      </c>
      <c r="E21" t="s">
        <v>205</v>
      </c>
      <c r="F21" t="s">
        <v>25</v>
      </c>
      <c r="G21" t="s">
        <v>53</v>
      </c>
    </row>
    <row r="22" spans="1:7" x14ac:dyDescent="0.25">
      <c r="A22" t="s">
        <v>206</v>
      </c>
      <c r="B22" t="s">
        <v>207</v>
      </c>
      <c r="C22" t="s">
        <v>208</v>
      </c>
      <c r="D22" t="s">
        <v>209</v>
      </c>
      <c r="E22" t="s">
        <v>193</v>
      </c>
      <c r="F22" t="s">
        <v>30</v>
      </c>
      <c r="G22" t="s">
        <v>53</v>
      </c>
    </row>
    <row r="23" spans="1:7" x14ac:dyDescent="0.25">
      <c r="A23" t="s">
        <v>210</v>
      </c>
      <c r="B23" t="s">
        <v>211</v>
      </c>
      <c r="C23" t="s">
        <v>212</v>
      </c>
      <c r="D23" t="s">
        <v>213</v>
      </c>
      <c r="E23" t="s">
        <v>214</v>
      </c>
      <c r="F23" t="s">
        <v>23</v>
      </c>
      <c r="G23" t="s">
        <v>53</v>
      </c>
    </row>
    <row r="24" spans="1:7" x14ac:dyDescent="0.25">
      <c r="A24" t="s">
        <v>215</v>
      </c>
      <c r="B24" t="s">
        <v>216</v>
      </c>
      <c r="C24" t="s">
        <v>217</v>
      </c>
      <c r="D24" t="s">
        <v>218</v>
      </c>
      <c r="E24" t="s">
        <v>219</v>
      </c>
      <c r="F24" t="s">
        <v>35</v>
      </c>
      <c r="G24" t="s">
        <v>48</v>
      </c>
    </row>
    <row r="25" spans="1:7" x14ac:dyDescent="0.25">
      <c r="A25" t="s">
        <v>220</v>
      </c>
      <c r="B25" t="s">
        <v>106</v>
      </c>
      <c r="C25" t="s">
        <v>221</v>
      </c>
      <c r="D25" t="s">
        <v>222</v>
      </c>
      <c r="E25" t="s">
        <v>223</v>
      </c>
      <c r="F25" t="s">
        <v>37</v>
      </c>
      <c r="G25" t="s">
        <v>48</v>
      </c>
    </row>
    <row r="26" spans="1:7" x14ac:dyDescent="0.25">
      <c r="A26" t="s">
        <v>224</v>
      </c>
      <c r="B26" t="s">
        <v>104</v>
      </c>
      <c r="C26" t="s">
        <v>225</v>
      </c>
      <c r="D26" t="s">
        <v>226</v>
      </c>
      <c r="E26" t="s">
        <v>227</v>
      </c>
      <c r="F26" t="s">
        <v>52</v>
      </c>
      <c r="G26" t="s">
        <v>48</v>
      </c>
    </row>
    <row r="27" spans="1:7" x14ac:dyDescent="0.25">
      <c r="A27" t="s">
        <v>228</v>
      </c>
      <c r="B27" t="s">
        <v>229</v>
      </c>
      <c r="C27" t="s">
        <v>230</v>
      </c>
      <c r="D27" t="s">
        <v>231</v>
      </c>
      <c r="E27" t="s">
        <v>232</v>
      </c>
      <c r="F27" t="s">
        <v>27</v>
      </c>
      <c r="G27" t="s">
        <v>48</v>
      </c>
    </row>
    <row r="28" spans="1:7" x14ac:dyDescent="0.25">
      <c r="A28" t="s">
        <v>233</v>
      </c>
      <c r="B28" t="s">
        <v>103</v>
      </c>
      <c r="C28" t="s">
        <v>234</v>
      </c>
      <c r="D28" t="s">
        <v>235</v>
      </c>
      <c r="E28" t="s">
        <v>232</v>
      </c>
      <c r="F28" t="s">
        <v>27</v>
      </c>
      <c r="G28" t="s">
        <v>48</v>
      </c>
    </row>
    <row r="29" spans="1:7" x14ac:dyDescent="0.25">
      <c r="A29" t="s">
        <v>236</v>
      </c>
      <c r="B29" t="s">
        <v>105</v>
      </c>
      <c r="C29" t="s">
        <v>237</v>
      </c>
      <c r="D29" t="s">
        <v>238</v>
      </c>
      <c r="E29" t="s">
        <v>239</v>
      </c>
      <c r="F29" t="s">
        <v>33</v>
      </c>
      <c r="G29" t="s">
        <v>48</v>
      </c>
    </row>
    <row r="30" spans="1:7" x14ac:dyDescent="0.25">
      <c r="A30" t="s">
        <v>240</v>
      </c>
      <c r="B30" t="s">
        <v>241</v>
      </c>
      <c r="C30" t="s">
        <v>242</v>
      </c>
      <c r="D30" t="s">
        <v>243</v>
      </c>
      <c r="E30" t="s">
        <v>244</v>
      </c>
      <c r="F30" t="s">
        <v>3</v>
      </c>
      <c r="G30" t="s">
        <v>48</v>
      </c>
    </row>
    <row r="31" spans="1:7" x14ac:dyDescent="0.25">
      <c r="A31" t="s">
        <v>245</v>
      </c>
      <c r="B31" t="s">
        <v>107</v>
      </c>
      <c r="C31" t="s">
        <v>246</v>
      </c>
      <c r="D31" t="s">
        <v>247</v>
      </c>
      <c r="E31" t="s">
        <v>223</v>
      </c>
      <c r="F31" t="s">
        <v>37</v>
      </c>
      <c r="G31" t="s">
        <v>48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16CE-6DFA-4B7A-B46F-BE605F57BDB1}">
  <sheetPr codeName="Hoja39"/>
  <dimension ref="A1:B4"/>
  <sheetViews>
    <sheetView workbookViewId="0"/>
  </sheetViews>
  <sheetFormatPr defaultColWidth="10.7109375" defaultRowHeight="15" x14ac:dyDescent="0.25"/>
  <cols>
    <col min="1" max="1" width="22.140625" bestFit="1" customWidth="1"/>
    <col min="2" max="2" width="8" bestFit="1" customWidth="1"/>
  </cols>
  <sheetData>
    <row r="1" spans="1:2" x14ac:dyDescent="0.25">
      <c r="A1" t="s">
        <v>248</v>
      </c>
      <c r="B1" t="s">
        <v>249</v>
      </c>
    </row>
    <row r="2" spans="1:2" x14ac:dyDescent="0.25">
      <c r="A2" t="s">
        <v>250</v>
      </c>
      <c r="B2">
        <v>1</v>
      </c>
    </row>
    <row r="3" spans="1:2" x14ac:dyDescent="0.25">
      <c r="A3" t="s">
        <v>251</v>
      </c>
      <c r="B3">
        <v>2</v>
      </c>
    </row>
    <row r="4" spans="1:2" x14ac:dyDescent="0.25">
      <c r="A4" t="s">
        <v>252</v>
      </c>
      <c r="B4">
        <v>4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9236-3B54-4CAF-9F0E-91FD40EEDFC6}">
  <sheetPr codeName="Hoja40"/>
  <dimension ref="A1:B5"/>
  <sheetViews>
    <sheetView workbookViewId="0"/>
  </sheetViews>
  <sheetFormatPr defaultColWidth="10.7109375" defaultRowHeight="15" x14ac:dyDescent="0.25"/>
  <cols>
    <col min="1" max="1" width="17.42578125" bestFit="1" customWidth="1"/>
    <col min="2" max="2" width="8" bestFit="1" customWidth="1"/>
  </cols>
  <sheetData>
    <row r="1" spans="1:2" x14ac:dyDescent="0.25">
      <c r="A1" t="s">
        <v>253</v>
      </c>
      <c r="B1" t="s">
        <v>249</v>
      </c>
    </row>
    <row r="2" spans="1:2" x14ac:dyDescent="0.25">
      <c r="A2" t="s">
        <v>254</v>
      </c>
      <c r="B2">
        <v>1</v>
      </c>
    </row>
    <row r="3" spans="1:2" x14ac:dyDescent="0.25">
      <c r="A3" t="s">
        <v>255</v>
      </c>
      <c r="B3">
        <v>2</v>
      </c>
    </row>
    <row r="4" spans="1:2" x14ac:dyDescent="0.25">
      <c r="A4" t="s">
        <v>256</v>
      </c>
      <c r="B4">
        <v>3</v>
      </c>
    </row>
    <row r="5" spans="1:2" x14ac:dyDescent="0.25">
      <c r="A5" t="s">
        <v>257</v>
      </c>
      <c r="B5">
        <v>4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7201-53DF-48E4-8CD8-3A0C34A53F65}">
  <sheetPr codeName="Hoja41"/>
  <dimension ref="A1:B4"/>
  <sheetViews>
    <sheetView workbookViewId="0"/>
  </sheetViews>
  <sheetFormatPr defaultColWidth="10.7109375" defaultRowHeight="15" x14ac:dyDescent="0.25"/>
  <cols>
    <col min="1" max="1" width="16" bestFit="1" customWidth="1"/>
    <col min="2" max="2" width="8" bestFit="1" customWidth="1"/>
  </cols>
  <sheetData>
    <row r="1" spans="1:2" x14ac:dyDescent="0.25">
      <c r="A1" t="s">
        <v>258</v>
      </c>
      <c r="B1" t="s">
        <v>249</v>
      </c>
    </row>
    <row r="2" spans="1:2" x14ac:dyDescent="0.25">
      <c r="A2" t="s">
        <v>259</v>
      </c>
      <c r="B2">
        <v>1</v>
      </c>
    </row>
    <row r="3" spans="1:2" x14ac:dyDescent="0.25">
      <c r="A3" t="s">
        <v>260</v>
      </c>
      <c r="B3">
        <v>2</v>
      </c>
    </row>
    <row r="4" spans="1:2" x14ac:dyDescent="0.25">
      <c r="A4" t="s">
        <v>261</v>
      </c>
      <c r="B4">
        <v>4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26D4-976E-418C-BB30-7A48A41023E9}">
  <sheetPr codeName="Hoja42"/>
  <dimension ref="A1:B6"/>
  <sheetViews>
    <sheetView workbookViewId="0"/>
  </sheetViews>
  <sheetFormatPr defaultColWidth="10.7109375" defaultRowHeight="15" x14ac:dyDescent="0.25"/>
  <cols>
    <col min="1" max="1" width="23" bestFit="1" customWidth="1"/>
    <col min="2" max="2" width="8" bestFit="1" customWidth="1"/>
  </cols>
  <sheetData>
    <row r="1" spans="1:2" x14ac:dyDescent="0.25">
      <c r="A1" t="s">
        <v>262</v>
      </c>
      <c r="B1" t="s">
        <v>249</v>
      </c>
    </row>
    <row r="2" spans="1:2" x14ac:dyDescent="0.25">
      <c r="A2" t="s">
        <v>263</v>
      </c>
      <c r="B2">
        <v>1</v>
      </c>
    </row>
    <row r="3" spans="1:2" x14ac:dyDescent="0.25">
      <c r="A3" t="s">
        <v>264</v>
      </c>
      <c r="B3">
        <v>1</v>
      </c>
    </row>
    <row r="4" spans="1:2" x14ac:dyDescent="0.25">
      <c r="A4" t="s">
        <v>265</v>
      </c>
      <c r="B4">
        <v>2</v>
      </c>
    </row>
    <row r="5" spans="1:2" x14ac:dyDescent="0.25">
      <c r="A5" t="s">
        <v>266</v>
      </c>
      <c r="B5">
        <v>3</v>
      </c>
    </row>
    <row r="6" spans="1:2" x14ac:dyDescent="0.25">
      <c r="A6" t="s">
        <v>267</v>
      </c>
      <c r="B6">
        <v>4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6D67-AE33-4474-8F7C-EF502A5F6C90}">
  <sheetPr codeName="Hoja43"/>
  <dimension ref="A1:B3"/>
  <sheetViews>
    <sheetView workbookViewId="0"/>
  </sheetViews>
  <sheetFormatPr defaultColWidth="10.7109375" defaultRowHeight="15" x14ac:dyDescent="0.25"/>
  <cols>
    <col min="1" max="1" width="22.140625" bestFit="1" customWidth="1"/>
    <col min="2" max="2" width="5.140625" bestFit="1" customWidth="1"/>
  </cols>
  <sheetData>
    <row r="1" spans="1:2" x14ac:dyDescent="0.25">
      <c r="A1" t="s">
        <v>268</v>
      </c>
      <c r="B1" t="s">
        <v>269</v>
      </c>
    </row>
    <row r="2" spans="1:2" x14ac:dyDescent="0.25">
      <c r="A2" t="s">
        <v>270</v>
      </c>
      <c r="B2">
        <v>1</v>
      </c>
    </row>
    <row r="3" spans="1:2" x14ac:dyDescent="0.25">
      <c r="A3" t="s">
        <v>271</v>
      </c>
      <c r="B3">
        <v>-1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9F76-9BF7-4627-8875-63887A44790A}">
  <sheetPr codeName="Hoja44"/>
  <dimension ref="A1:B6"/>
  <sheetViews>
    <sheetView workbookViewId="0"/>
  </sheetViews>
  <sheetFormatPr defaultColWidth="10.7109375" defaultRowHeight="15" x14ac:dyDescent="0.25"/>
  <cols>
    <col min="1" max="1" width="13.28515625" bestFit="1" customWidth="1"/>
    <col min="2" max="2" width="8" bestFit="1" customWidth="1"/>
  </cols>
  <sheetData>
    <row r="1" spans="1:2" x14ac:dyDescent="0.25">
      <c r="A1" t="s">
        <v>272</v>
      </c>
      <c r="B1" t="s">
        <v>249</v>
      </c>
    </row>
    <row r="2" spans="1:2" x14ac:dyDescent="0.25">
      <c r="A2" t="s">
        <v>256</v>
      </c>
      <c r="B2">
        <v>1</v>
      </c>
    </row>
    <row r="3" spans="1:2" x14ac:dyDescent="0.25">
      <c r="A3" t="s">
        <v>255</v>
      </c>
      <c r="B3">
        <v>2</v>
      </c>
    </row>
    <row r="4" spans="1:2" x14ac:dyDescent="0.25">
      <c r="A4" t="s">
        <v>254</v>
      </c>
      <c r="B4">
        <v>3</v>
      </c>
    </row>
    <row r="5" spans="1:2" x14ac:dyDescent="0.25">
      <c r="A5" t="s">
        <v>273</v>
      </c>
      <c r="B5">
        <v>4</v>
      </c>
    </row>
    <row r="6" spans="1:2" x14ac:dyDescent="0.25">
      <c r="A6" t="s">
        <v>274</v>
      </c>
      <c r="B6">
        <v>8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3A66-B70A-4895-A0F8-FC2D1DAAC37F}">
  <sheetPr codeName="Hoja45"/>
  <dimension ref="A1:B7"/>
  <sheetViews>
    <sheetView workbookViewId="0">
      <selection activeCell="E8" sqref="E8"/>
    </sheetView>
  </sheetViews>
  <sheetFormatPr defaultColWidth="10.7109375" defaultRowHeight="15" x14ac:dyDescent="0.25"/>
  <cols>
    <col min="1" max="1" width="34.140625" bestFit="1" customWidth="1"/>
    <col min="2" max="2" width="8" bestFit="1" customWidth="1"/>
  </cols>
  <sheetData>
    <row r="1" spans="1:2" x14ac:dyDescent="0.25">
      <c r="A1" t="s">
        <v>275</v>
      </c>
      <c r="B1" t="s">
        <v>249</v>
      </c>
    </row>
    <row r="2" spans="1:2" x14ac:dyDescent="0.25">
      <c r="A2" t="s">
        <v>276</v>
      </c>
      <c r="B2">
        <v>1</v>
      </c>
    </row>
    <row r="3" spans="1:2" x14ac:dyDescent="0.25">
      <c r="A3" t="s">
        <v>254</v>
      </c>
      <c r="B3">
        <v>2</v>
      </c>
    </row>
    <row r="4" spans="1:2" x14ac:dyDescent="0.25">
      <c r="A4" t="s">
        <v>277</v>
      </c>
      <c r="B4">
        <v>3</v>
      </c>
    </row>
    <row r="5" spans="1:2" x14ac:dyDescent="0.25">
      <c r="A5" t="s">
        <v>256</v>
      </c>
      <c r="B5">
        <v>4</v>
      </c>
    </row>
    <row r="6" spans="1:2" x14ac:dyDescent="0.25">
      <c r="A6" t="s">
        <v>278</v>
      </c>
      <c r="B6">
        <v>4</v>
      </c>
    </row>
    <row r="7" spans="1:2" x14ac:dyDescent="0.25">
      <c r="A7" t="s">
        <v>279</v>
      </c>
      <c r="B7">
        <v>4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6574-3CDF-40DE-967D-711F975D3B54}">
  <sheetPr codeName="Hoja46"/>
  <dimension ref="A1:B6"/>
  <sheetViews>
    <sheetView workbookViewId="0"/>
  </sheetViews>
  <sheetFormatPr defaultColWidth="10.7109375" defaultRowHeight="15" x14ac:dyDescent="0.25"/>
  <cols>
    <col min="1" max="1" width="14.140625" bestFit="1" customWidth="1"/>
    <col min="2" max="2" width="8" bestFit="1" customWidth="1"/>
  </cols>
  <sheetData>
    <row r="1" spans="1:2" x14ac:dyDescent="0.25">
      <c r="A1" t="s">
        <v>280</v>
      </c>
      <c r="B1" t="s">
        <v>249</v>
      </c>
    </row>
    <row r="2" spans="1:2" x14ac:dyDescent="0.25">
      <c r="A2" t="s">
        <v>281</v>
      </c>
      <c r="B2">
        <v>1</v>
      </c>
    </row>
    <row r="3" spans="1:2" x14ac:dyDescent="0.25">
      <c r="A3" t="s">
        <v>282</v>
      </c>
      <c r="B3">
        <v>2</v>
      </c>
    </row>
    <row r="4" spans="1:2" x14ac:dyDescent="0.25">
      <c r="A4" t="s">
        <v>283</v>
      </c>
      <c r="B4">
        <v>4</v>
      </c>
    </row>
    <row r="5" spans="1:2" x14ac:dyDescent="0.25">
      <c r="A5" t="s">
        <v>284</v>
      </c>
      <c r="B5">
        <v>8</v>
      </c>
    </row>
    <row r="6" spans="1:2" x14ac:dyDescent="0.25">
      <c r="A6" t="s">
        <v>285</v>
      </c>
      <c r="B6">
        <v>12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A3ED-295D-44DB-A3C0-F6A7BCFDBC38}">
  <sheetPr codeName="Hoja47"/>
  <dimension ref="A1:B6"/>
  <sheetViews>
    <sheetView workbookViewId="0"/>
  </sheetViews>
  <sheetFormatPr defaultColWidth="10.7109375" defaultRowHeight="15" x14ac:dyDescent="0.25"/>
  <cols>
    <col min="1" max="1" width="16.5703125" bestFit="1" customWidth="1"/>
    <col min="2" max="2" width="8" bestFit="1" customWidth="1"/>
  </cols>
  <sheetData>
    <row r="1" spans="1:2" x14ac:dyDescent="0.25">
      <c r="A1" t="s">
        <v>286</v>
      </c>
      <c r="B1" t="s">
        <v>249</v>
      </c>
    </row>
    <row r="2" spans="1:2" x14ac:dyDescent="0.25">
      <c r="A2" t="s">
        <v>287</v>
      </c>
      <c r="B2">
        <v>1</v>
      </c>
    </row>
    <row r="3" spans="1:2" x14ac:dyDescent="0.25">
      <c r="A3" t="s">
        <v>288</v>
      </c>
      <c r="B3">
        <v>2</v>
      </c>
    </row>
    <row r="4" spans="1:2" x14ac:dyDescent="0.25">
      <c r="A4" t="s">
        <v>289</v>
      </c>
      <c r="B4">
        <v>4</v>
      </c>
    </row>
    <row r="5" spans="1:2" x14ac:dyDescent="0.25">
      <c r="A5" t="s">
        <v>285</v>
      </c>
      <c r="B5">
        <v>8</v>
      </c>
    </row>
    <row r="6" spans="1:2" x14ac:dyDescent="0.25">
      <c r="A6" t="s">
        <v>290</v>
      </c>
      <c r="B6">
        <v>12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3B70-F3C3-47BD-BBEC-AE7DB5521AC8}">
  <sheetPr codeName="Hoja48"/>
  <dimension ref="A1:B3"/>
  <sheetViews>
    <sheetView workbookViewId="0"/>
  </sheetViews>
  <sheetFormatPr defaultColWidth="10.7109375" defaultRowHeight="15" x14ac:dyDescent="0.25"/>
  <cols>
    <col min="1" max="1" width="20.85546875" bestFit="1" customWidth="1"/>
    <col min="2" max="2" width="8" bestFit="1" customWidth="1"/>
  </cols>
  <sheetData>
    <row r="1" spans="1:2" x14ac:dyDescent="0.25">
      <c r="A1" t="s">
        <v>291</v>
      </c>
      <c r="B1" t="s">
        <v>249</v>
      </c>
    </row>
    <row r="2" spans="1:2" x14ac:dyDescent="0.25">
      <c r="A2" t="s">
        <v>292</v>
      </c>
      <c r="B2">
        <v>1</v>
      </c>
    </row>
    <row r="3" spans="1:2" x14ac:dyDescent="0.25">
      <c r="A3" t="s">
        <v>293</v>
      </c>
      <c r="B3">
        <v>4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3EC5-3F33-4C27-ACD8-6E2986556A4B}">
  <sheetPr codeName="Hoja49"/>
  <dimension ref="A1:B3"/>
  <sheetViews>
    <sheetView workbookViewId="0"/>
  </sheetViews>
  <sheetFormatPr defaultColWidth="10.7109375" defaultRowHeight="15" x14ac:dyDescent="0.25"/>
  <cols>
    <col min="1" max="1" width="17.140625" bestFit="1" customWidth="1"/>
    <col min="2" max="2" width="8" bestFit="1" customWidth="1"/>
  </cols>
  <sheetData>
    <row r="1" spans="1:2" x14ac:dyDescent="0.25">
      <c r="A1" t="s">
        <v>294</v>
      </c>
      <c r="B1" t="s">
        <v>249</v>
      </c>
    </row>
    <row r="2" spans="1:2" x14ac:dyDescent="0.25">
      <c r="A2" t="s">
        <v>295</v>
      </c>
      <c r="B2">
        <v>1</v>
      </c>
    </row>
    <row r="3" spans="1:2" x14ac:dyDescent="0.25">
      <c r="A3" t="s">
        <v>296</v>
      </c>
      <c r="B3">
        <v>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01E86E6A66C459F7AD72F0459B597" ma:contentTypeVersion="21" ma:contentTypeDescription="Create a new document." ma:contentTypeScope="" ma:versionID="b4eb27dd8ebd0bfe68ff7230a30fe6eb">
  <xsd:schema xmlns:xsd="http://www.w3.org/2001/XMLSchema" xmlns:xs="http://www.w3.org/2001/XMLSchema" xmlns:p="http://schemas.microsoft.com/office/2006/metadata/properties" xmlns:ns1="http://schemas.microsoft.com/sharepoint/v3" xmlns:ns2="59a0df5f-1171-4915-b64b-ea71ede19762" xmlns:ns3="3d9e9f98-b9b8-4ad4-881f-d737be12d7c9" targetNamespace="http://schemas.microsoft.com/office/2006/metadata/properties" ma:root="true" ma:fieldsID="2641e850071e603f377c316a9e06d7d0" ns1:_="" ns2:_="" ns3:_="">
    <xsd:import namespace="http://schemas.microsoft.com/sharepoint/v3"/>
    <xsd:import namespace="59a0df5f-1171-4915-b64b-ea71ede19762"/>
    <xsd:import namespace="3d9e9f98-b9b8-4ad4-881f-d737be12d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0df5f-1171-4915-b64b-ea71ede19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acb3148-5304-4beb-92c5-86c952aca7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e9f98-b9b8-4ad4-881f-d737be12d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9bda88-6672-4094-96ed-1e22dfc7d807}" ma:internalName="TaxCatchAll" ma:showField="CatchAllData" ma:web="3d9e9f98-b9b8-4ad4-881f-d737be12d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21.xml>�� 
</file>

<file path=customXml/item22.xml>�� 
</file>

<file path=customXml/item23.xml>�� 
</file>

<file path=customXml/item2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9e9f98-b9b8-4ad4-881f-d737be12d7c9" xsi:nil="true"/>
    <lcf76f155ced4ddcb4097134ff3c332f xmlns="59a0df5f-1171-4915-b64b-ea71ede19762">
      <Terms xmlns="http://schemas.microsoft.com/office/infopath/2007/PartnerControls"/>
    </lcf76f155ced4ddcb4097134ff3c332f>
    <MediaLengthInSeconds xmlns="59a0df5f-1171-4915-b64b-ea71ede19762" xsi:nil="true"/>
    <_ip_UnifiedCompliancePolicyUIAction xmlns="http://schemas.microsoft.com/sharepoint/v3" xsi:nil="true"/>
    <_ip_UnifiedCompliancePolicyProperties xmlns="http://schemas.microsoft.com/sharepoint/v3" xsi:nil="true"/>
    <_Flow_SignoffStatus xmlns="59a0df5f-1171-4915-b64b-ea71ede19762" xsi:nil="true"/>
  </documentManagement>
</p:properties>
</file>

<file path=customXml/item25.xml>�� 
</file>

<file path=customXml/item26.xml>�� 
</file>

<file path=customXml/itemProps1.xml><?xml version="1.0" encoding="utf-8"?>
<ds:datastoreItem xmlns:ds="http://schemas.openxmlformats.org/officeDocument/2006/customXml" ds:itemID="{4913ED3B-34AF-4E2F-B512-EB12BED6C6C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81227C-DAD2-46FB-BD89-8C43128563F8}">
  <ds:schemaRefs>
    <ds:schemaRef ds:uri="http://gemini/pivotcustomization/TableXML_Medio_TB_69ad691a-0fd9-40cf-bdf5-466584172811"/>
  </ds:schemaRefs>
</ds:datastoreItem>
</file>

<file path=customXml/itemProps3.xml><?xml version="1.0" encoding="utf-8"?>
<ds:datastoreItem xmlns:ds="http://schemas.openxmlformats.org/officeDocument/2006/customXml" ds:itemID="{AA2AB0EB-C768-4695-B744-A3798F2D17E0}">
  <ds:schemaRefs>
    <ds:schemaRef ds:uri="http://gemini/pivotcustomization/FormulaBarState"/>
  </ds:schemaRefs>
</ds:datastoreItem>
</file>

<file path=customXml/itemProps4.xml><?xml version="1.0" encoding="utf-8"?>
<ds:datastoreItem xmlns:ds="http://schemas.openxmlformats.org/officeDocument/2006/customXml" ds:itemID="{20B037F1-C3C9-4BB9-A488-7600AB4630B2}">
  <ds:schemaRefs>
    <ds:schemaRef ds:uri="http://gemini/pivotcustomization/TableXML_MATRIZ_TOTAL"/>
  </ds:schemaRefs>
</ds:datastoreItem>
</file>

<file path=customXml/itemProps5.xml><?xml version="1.0" encoding="utf-8"?>
<ds:datastoreItem xmlns:ds="http://schemas.openxmlformats.org/officeDocument/2006/customXml" ds:itemID="{EBE632D2-7FA4-49DB-9B0A-82E61C302926}">
  <ds:schemaRefs>
    <ds:schemaRef ds:uri="http://gemini/pivotcustomization/ShowHidden"/>
  </ds:schemaRefs>
</ds:datastoreItem>
</file>

<file path=customXml/itemProps6.xml><?xml version="1.0" encoding="utf-8"?>
<ds:datastoreItem xmlns:ds="http://schemas.openxmlformats.org/officeDocument/2006/customXml" ds:itemID="{53C1FE65-3875-4AC5-BB6D-3CC630E094EE}">
  <ds:schemaRefs>
    <ds:schemaRef ds:uri="http://gemini/pivotcustomization/TableXML_Componentes_TB_3702e4be-c53b-4e54-8315-c5b97dc76f1b"/>
  </ds:schemaRefs>
</ds:datastoreItem>
</file>

<file path=customXml/itemProps7.xml><?xml version="1.0" encoding="utf-8"?>
<ds:datastoreItem xmlns:ds="http://schemas.openxmlformats.org/officeDocument/2006/customXml" ds:itemID="{265B3AEF-DD5F-48E9-BA90-073A519FFAA8}">
  <ds:schemaRefs>
    <ds:schemaRef ds:uri="http://gemini/pivotcustomization/ManualCalcMode"/>
  </ds:schemaRefs>
</ds:datastoreItem>
</file>

<file path=customXml/itemProps8.xml><?xml version="1.0" encoding="utf-8"?>
<ds:datastoreItem xmlns:ds="http://schemas.openxmlformats.org/officeDocument/2006/customXml" ds:itemID="{BBDC3330-6BAE-44FA-B194-EC98AD089C5B}">
  <ds:schemaRefs>
    <ds:schemaRef ds:uri="http://gemini/pivotcustomization/LinkedTableUpdateMode"/>
  </ds:schemaRefs>
</ds:datastoreItem>
</file>

<file path=customXml/itemProps9.xml><?xml version="1.0" encoding="utf-8"?>
<ds:datastoreItem xmlns:ds="http://schemas.openxmlformats.org/officeDocument/2006/customXml" ds:itemID="{C13EBF6A-4285-4258-9247-48D3372F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a0df5f-1171-4915-b64b-ea71ede19762"/>
    <ds:schemaRef ds:uri="3d9e9f98-b9b8-4ad4-881f-d737be12d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BEA07750-EE6C-4CF2-B38C-C00C02F41A7D}">
  <ds:schemaRefs>
    <ds:schemaRef ds:uri="http://gemini/pivotcustomization/Diagrams"/>
  </ds:schemaRefs>
</ds:datastoreItem>
</file>

<file path=customXml/itemProps11.xml><?xml version="1.0" encoding="utf-8"?>
<ds:datastoreItem xmlns:ds="http://schemas.openxmlformats.org/officeDocument/2006/customXml" ds:itemID="{7F2D4ECA-AFE5-4543-8B03-D0E069FEE059}">
  <ds:schemaRefs>
    <ds:schemaRef ds:uri="http://gemini/pivotcustomization/TableOrder"/>
  </ds:schemaRefs>
</ds:datastoreItem>
</file>

<file path=customXml/itemProps12.xml><?xml version="1.0" encoding="utf-8"?>
<ds:datastoreItem xmlns:ds="http://schemas.openxmlformats.org/officeDocument/2006/customXml" ds:itemID="{A7A4E920-43B7-40FB-B3E6-A27E504487CB}">
  <ds:schemaRefs>
    <ds:schemaRef ds:uri="http://gemini/pivotcustomization/TableXML_MATRIZ_CON_PROYECTO"/>
  </ds:schemaRefs>
</ds:datastoreItem>
</file>

<file path=customXml/itemProps13.xml><?xml version="1.0" encoding="utf-8"?>
<ds:datastoreItem xmlns:ds="http://schemas.openxmlformats.org/officeDocument/2006/customXml" ds:itemID="{0792FBEB-9FAD-40E3-9676-34D86AD80CAC}">
  <ds:schemaRefs>
    <ds:schemaRef ds:uri="http://gemini/pivotcustomization/TableXML_Medio_TB_13b08f0b-e2d4-4972-a64a-316236752d27"/>
  </ds:schemaRefs>
</ds:datastoreItem>
</file>

<file path=customXml/itemProps14.xml><?xml version="1.0" encoding="utf-8"?>
<ds:datastoreItem xmlns:ds="http://schemas.openxmlformats.org/officeDocument/2006/customXml" ds:itemID="{E6A7C9A8-2D0E-4232-8801-1D09F73FC37A}">
  <ds:schemaRefs>
    <ds:schemaRef ds:uri="http://gemini/pivotcustomization/PowerPivotVersion"/>
  </ds:schemaRefs>
</ds:datastoreItem>
</file>

<file path=customXml/itemProps15.xml><?xml version="1.0" encoding="utf-8"?>
<ds:datastoreItem xmlns:ds="http://schemas.openxmlformats.org/officeDocument/2006/customXml" ds:itemID="{CF4A52AB-32B5-412E-8F29-57DC38EEF588}">
  <ds:schemaRefs>
    <ds:schemaRef ds:uri="http://gemini/pivotcustomization/SandboxNonEmpty"/>
  </ds:schemaRefs>
</ds:datastoreItem>
</file>

<file path=customXml/itemProps16.xml><?xml version="1.0" encoding="utf-8"?>
<ds:datastoreItem xmlns:ds="http://schemas.openxmlformats.org/officeDocument/2006/customXml" ds:itemID="{7084FCED-1138-43B0-990F-C6D55FD728E5}">
  <ds:schemaRefs>
    <ds:schemaRef ds:uri="http://gemini/pivotcustomization/ShowImplicitMeasures"/>
  </ds:schemaRefs>
</ds:datastoreItem>
</file>

<file path=customXml/itemProps17.xml><?xml version="1.0" encoding="utf-8"?>
<ds:datastoreItem xmlns:ds="http://schemas.openxmlformats.org/officeDocument/2006/customXml" ds:itemID="{21097F30-AC97-4ED9-86D4-EA06159370D1}">
  <ds:schemaRefs>
    <ds:schemaRef ds:uri="http://gemini/pivotcustomization/MeasureGridState"/>
  </ds:schemaRefs>
</ds:datastoreItem>
</file>

<file path=customXml/itemProps18.xml><?xml version="1.0" encoding="utf-8"?>
<ds:datastoreItem xmlns:ds="http://schemas.openxmlformats.org/officeDocument/2006/customXml" ds:itemID="{A70F85A8-AD22-4EE5-B646-E1D534027349}">
  <ds:schemaRefs>
    <ds:schemaRef ds:uri="http://gemini/pivotcustomization/ClientWindowXML"/>
  </ds:schemaRefs>
</ds:datastoreItem>
</file>

<file path=customXml/itemProps19.xml><?xml version="1.0" encoding="utf-8"?>
<ds:datastoreItem xmlns:ds="http://schemas.openxmlformats.org/officeDocument/2006/customXml" ds:itemID="{F5AD819E-0AC6-4418-8F63-B0E03E1E5171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E85DC4A1-B0A4-42AD-AFAE-97038D0DE2FF}">
  <ds:schemaRefs>
    <ds:schemaRef ds:uri="http://gemini/pivotcustomization/RelationshipAutoDetectionEnabled"/>
  </ds:schemaRefs>
</ds:datastoreItem>
</file>

<file path=customXml/itemProps21.xml><?xml version="1.0" encoding="utf-8"?>
<ds:datastoreItem xmlns:ds="http://schemas.openxmlformats.org/officeDocument/2006/customXml" ds:itemID="{B9EC2706-F7DB-40F1-BB91-23A8A3E16393}">
  <ds:schemaRefs>
    <ds:schemaRef ds:uri="http://gemini/pivotcustomization/TableXML_MATRIZ_SIN_PROYECTO"/>
  </ds:schemaRefs>
</ds:datastoreItem>
</file>

<file path=customXml/itemProps22.xml><?xml version="1.0" encoding="utf-8"?>
<ds:datastoreItem xmlns:ds="http://schemas.openxmlformats.org/officeDocument/2006/customXml" ds:itemID="{659BEEE0-81F5-46C9-A6A3-EEBFED0E99F3}">
  <ds:schemaRefs>
    <ds:schemaRef ds:uri="http://gemini/pivotcustomization/IsSandboxEmbedded"/>
  </ds:schemaRefs>
</ds:datastoreItem>
</file>

<file path=customXml/itemProps23.xml><?xml version="1.0" encoding="utf-8"?>
<ds:datastoreItem xmlns:ds="http://schemas.openxmlformats.org/officeDocument/2006/customXml" ds:itemID="{0DAFA0DD-7529-4A58-845D-907D9D70001A}">
  <ds:schemaRefs>
    <ds:schemaRef ds:uri="http://gemini/pivotcustomization/TableWidget"/>
  </ds:schemaRefs>
</ds:datastoreItem>
</file>

<file path=customXml/itemProps24.xml><?xml version="1.0" encoding="utf-8"?>
<ds:datastoreItem xmlns:ds="http://schemas.openxmlformats.org/officeDocument/2006/customXml" ds:itemID="{67D14FED-186A-4082-9C7C-29FC72BF7ED6}">
  <ds:schemaRefs>
    <ds:schemaRef ds:uri="http://schemas.microsoft.com/office/2006/metadata/properties"/>
    <ds:schemaRef ds:uri="http://schemas.microsoft.com/office/infopath/2007/PartnerControls"/>
    <ds:schemaRef ds:uri="523f0631-e297-4cea-bce6-91389d4c2d66"/>
    <ds:schemaRef ds:uri="d8afa86b-ab35-4ef8-a677-70f9794d16c1"/>
    <ds:schemaRef ds:uri="3d9e9f98-b9b8-4ad4-881f-d737be12d7c9"/>
    <ds:schemaRef ds:uri="59a0df5f-1171-4915-b64b-ea71ede19762"/>
    <ds:schemaRef ds:uri="http://schemas.microsoft.com/sharepoint/v3"/>
  </ds:schemaRefs>
</ds:datastoreItem>
</file>

<file path=customXml/itemProps25.xml><?xml version="1.0" encoding="utf-8"?>
<ds:datastoreItem xmlns:ds="http://schemas.openxmlformats.org/officeDocument/2006/customXml" ds:itemID="{2BC563D4-2800-4A05-8AA8-B7A37A5A1771}">
  <ds:schemaRefs>
    <ds:schemaRef ds:uri="http://gemini/pivotcustomization/ErrorCache"/>
  </ds:schemaRefs>
</ds:datastoreItem>
</file>

<file path=customXml/itemProps26.xml><?xml version="1.0" encoding="utf-8"?>
<ds:datastoreItem xmlns:ds="http://schemas.openxmlformats.org/officeDocument/2006/customXml" ds:itemID="{C686F464-55E1-4E91-951D-C7174C41B2E9}">
  <ds:schemaRefs>
    <ds:schemaRef ds:uri="http://gemini/pivotcustomization/TableXML_Impactos_TB_1f7fb46c-f84f-4797-8fb1-2aefad9034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Suelo</vt:lpstr>
      <vt:lpstr>Político - Administrativo</vt:lpstr>
      <vt:lpstr>Población a reasentar</vt:lpstr>
      <vt:lpstr>Oceanográfico</vt:lpstr>
      <vt:lpstr>Hidrológico</vt:lpstr>
      <vt:lpstr>Hidrogeológico</vt:lpstr>
      <vt:lpstr>Geotecnia</vt:lpstr>
      <vt:lpstr>Geomorfológico</vt:lpstr>
      <vt:lpstr>Geológico</vt:lpstr>
      <vt:lpstr>Flora</vt:lpstr>
      <vt:lpstr>Fauna - Hidrobiota</vt:lpstr>
      <vt:lpstr>Fauna</vt:lpstr>
      <vt:lpstr>Espacial</vt:lpstr>
      <vt:lpstr>Ecosistema</vt:lpstr>
      <vt:lpstr>Económico</vt:lpstr>
      <vt:lpstr>Demográfico</vt:lpstr>
      <vt:lpstr>Cultural</vt:lpstr>
      <vt:lpstr>Cobertura</vt:lpstr>
      <vt:lpstr>Atmosférico</vt:lpstr>
      <vt:lpstr>SOCIO-ECONÓMICO</vt:lpstr>
      <vt:lpstr>BIÓTICO</vt:lpstr>
      <vt:lpstr>ABIÓTICO</vt:lpstr>
      <vt:lpstr>MEDIO</vt:lpstr>
      <vt:lpstr>MENU</vt:lpstr>
      <vt:lpstr>DATOS INICIALES</vt:lpstr>
      <vt:lpstr>SP</vt:lpstr>
      <vt:lpstr>CP</vt:lpstr>
      <vt:lpstr>MATRIZ_TOTAL</vt:lpstr>
      <vt:lpstr>Impactos_Total</vt:lpstr>
      <vt:lpstr>Atributo_SI</vt:lpstr>
      <vt:lpstr>Atributo_RV</vt:lpstr>
      <vt:lpstr>Atributo_PR</vt:lpstr>
      <vt:lpstr>Atributo_PE</vt:lpstr>
      <vt:lpstr>Atributo_N</vt:lpstr>
      <vt:lpstr>Atributo_MO</vt:lpstr>
      <vt:lpstr>Atributo_MC</vt:lpstr>
      <vt:lpstr>Atributo_IN</vt:lpstr>
      <vt:lpstr>Atributo_EX</vt:lpstr>
      <vt:lpstr>Atributo_EF</vt:lpstr>
      <vt:lpstr>Atributo_AC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Israel Perez Castro</dc:creator>
  <cp:keywords/>
  <dc:description/>
  <cp:lastModifiedBy>app</cp:lastModifiedBy>
  <cp:revision/>
  <dcterms:created xsi:type="dcterms:W3CDTF">2021-10-19T21:30:21Z</dcterms:created>
  <dcterms:modified xsi:type="dcterms:W3CDTF">2024-07-30T04:45:53Z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0x010100B9D01E86E6A66C459F7AD72F0459B597</vt:lpwstr>
  </property>
  <property fmtid="{D5CDD505-2E9C-101B-9397-08002B2CF9AE}" pid="3" name="Order">
    <vt:r8>8210400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